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.erm\Desktop\"/>
    </mc:Choice>
  </mc:AlternateContent>
  <xr:revisionPtr revIDLastSave="0" documentId="8_{02161382-900D-477D-8A11-5B589EF1A9F7}" xr6:coauthVersionLast="47" xr6:coauthVersionMax="47" xr10:uidLastSave="{00000000-0000-0000-0000-000000000000}"/>
  <bookViews>
    <workbookView xWindow="3840" yWindow="3840" windowWidth="21600" windowHeight="11385" xr2:uid="{00000000-000D-0000-FFFF-FFFF00000000}"/>
  </bookViews>
  <sheets>
    <sheet name="1 -" sheetId="1" r:id="rId1"/>
  </sheets>
  <definedNames>
    <definedName name="_xlnm._FilterDatabase" localSheetId="0" hidden="1">'1 -'!$A$2:$H$270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2" i="1" l="1"/>
  <c r="C262" i="1"/>
  <c r="E265" i="1"/>
  <c r="E266" i="1"/>
  <c r="E267" i="1"/>
  <c r="E268" i="1"/>
  <c r="E269" i="1"/>
  <c r="D243" i="1"/>
  <c r="E243" i="1" s="1"/>
  <c r="E259" i="1"/>
  <c r="E260" i="1"/>
  <c r="E261" i="1"/>
  <c r="C232" i="1"/>
  <c r="C16" i="1"/>
  <c r="D221" i="1"/>
  <c r="C221" i="1"/>
  <c r="E231" i="1"/>
  <c r="E230" i="1"/>
  <c r="E229" i="1"/>
  <c r="E228" i="1"/>
  <c r="E222" i="1"/>
  <c r="E223" i="1"/>
  <c r="E224" i="1"/>
  <c r="E225" i="1"/>
  <c r="E226" i="1"/>
  <c r="E227" i="1"/>
  <c r="E219" i="1"/>
  <c r="E220" i="1"/>
  <c r="E218" i="1"/>
  <c r="E209" i="1"/>
  <c r="E211" i="1"/>
  <c r="E204" i="1"/>
  <c r="D115" i="1"/>
  <c r="D113" i="1" s="1"/>
  <c r="D16" i="1" s="1"/>
  <c r="D9" i="1"/>
  <c r="E23" i="1"/>
  <c r="E22" i="1"/>
  <c r="E238" i="1"/>
  <c r="E239" i="1"/>
  <c r="E240" i="1"/>
  <c r="E241" i="1"/>
  <c r="E242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34" i="1"/>
  <c r="E235" i="1"/>
  <c r="E236" i="1"/>
  <c r="E237" i="1"/>
  <c r="E233" i="1"/>
  <c r="E13" i="1"/>
  <c r="D232" i="1" l="1"/>
  <c r="E232" i="1" s="1"/>
  <c r="E16" i="1"/>
  <c r="E221" i="1"/>
  <c r="D4" i="1"/>
  <c r="C4" i="1"/>
  <c r="E213" i="1" l="1"/>
  <c r="E171" i="1"/>
  <c r="E152" i="1"/>
  <c r="E156" i="1"/>
  <c r="E122" i="1"/>
  <c r="E116" i="1"/>
  <c r="E78" i="1"/>
  <c r="E48" i="1"/>
  <c r="E45" i="1"/>
  <c r="E44" i="1"/>
  <c r="E26" i="1"/>
  <c r="E177" i="1"/>
  <c r="E179" i="1"/>
  <c r="E186" i="1"/>
  <c r="E192" i="1"/>
  <c r="E199" i="1"/>
  <c r="E205" i="1"/>
  <c r="C9" i="1"/>
  <c r="C14" i="1"/>
  <c r="E17" i="1"/>
  <c r="E18" i="1"/>
  <c r="E19" i="1"/>
  <c r="E20" i="1"/>
  <c r="E21" i="1"/>
  <c r="E24" i="1"/>
  <c r="E25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6" i="1"/>
  <c r="E4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7" i="1"/>
  <c r="E118" i="1"/>
  <c r="E119" i="1"/>
  <c r="E120" i="1"/>
  <c r="E121" i="1"/>
  <c r="E123" i="1"/>
  <c r="E124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3" i="1"/>
  <c r="E154" i="1"/>
  <c r="E155" i="1"/>
  <c r="E157" i="1"/>
  <c r="E158" i="1"/>
  <c r="E159" i="1"/>
  <c r="E160" i="1"/>
  <c r="E161" i="1"/>
  <c r="E163" i="1"/>
  <c r="E164" i="1"/>
  <c r="E165" i="1"/>
  <c r="E166" i="1"/>
  <c r="E167" i="1"/>
  <c r="E168" i="1"/>
  <c r="E169" i="1"/>
  <c r="E170" i="1"/>
  <c r="E172" i="1"/>
  <c r="E173" i="1"/>
  <c r="E174" i="1"/>
  <c r="E175" i="1"/>
  <c r="E176" i="1"/>
  <c r="E178" i="1"/>
  <c r="E180" i="1"/>
  <c r="E181" i="1"/>
  <c r="E182" i="1"/>
  <c r="E183" i="1"/>
  <c r="E184" i="1"/>
  <c r="E185" i="1"/>
  <c r="E187" i="1"/>
  <c r="E188" i="1"/>
  <c r="E189" i="1"/>
  <c r="E190" i="1"/>
  <c r="E191" i="1"/>
  <c r="E193" i="1"/>
  <c r="E194" i="1"/>
  <c r="E195" i="1"/>
  <c r="E196" i="1"/>
  <c r="E197" i="1"/>
  <c r="E198" i="1"/>
  <c r="E200" i="1"/>
  <c r="E201" i="1"/>
  <c r="E202" i="1"/>
  <c r="E203" i="1"/>
  <c r="E206" i="1"/>
  <c r="E207" i="1"/>
  <c r="E208" i="1"/>
  <c r="E212" i="1"/>
  <c r="E214" i="1"/>
  <c r="D14" i="1"/>
  <c r="E4" i="1"/>
  <c r="E15" i="1"/>
  <c r="E12" i="1"/>
  <c r="E11" i="1"/>
  <c r="E10" i="1"/>
  <c r="E8" i="1"/>
  <c r="E7" i="1"/>
  <c r="E6" i="1"/>
  <c r="E5" i="1"/>
  <c r="E125" i="1" l="1"/>
  <c r="E74" i="1"/>
  <c r="C3" i="1"/>
  <c r="E14" i="1"/>
  <c r="E9" i="1"/>
  <c r="D3" i="1"/>
  <c r="E3" i="1" l="1"/>
</calcChain>
</file>

<file path=xl/sharedStrings.xml><?xml version="1.0" encoding="utf-8"?>
<sst xmlns="http://schemas.openxmlformats.org/spreadsheetml/2006/main" count="536" uniqueCount="192">
  <si>
    <t/>
  </si>
  <si>
    <t>Põhitegevuse tulud</t>
  </si>
  <si>
    <t>01112</t>
  </si>
  <si>
    <t>Valla- ja linnavalitsus</t>
  </si>
  <si>
    <t>Reklaamimaks</t>
  </si>
  <si>
    <t>Maamaks</t>
  </si>
  <si>
    <t>04510</t>
  </si>
  <si>
    <t>Maanteetransport</t>
  </si>
  <si>
    <t>04512</t>
  </si>
  <si>
    <t>Ühistranspordi korraldus</t>
  </si>
  <si>
    <t>06100</t>
  </si>
  <si>
    <t>Elamumajanduse arendamine</t>
  </si>
  <si>
    <t>06400</t>
  </si>
  <si>
    <t>Tänavavalgustus</t>
  </si>
  <si>
    <t>07400</t>
  </si>
  <si>
    <t>Avalikud tervishoiuteenused</t>
  </si>
  <si>
    <t>081021</t>
  </si>
  <si>
    <t>Pärnu-Jaagupi Spordikeskus</t>
  </si>
  <si>
    <t>081022</t>
  </si>
  <si>
    <t>Tootsi Kultuuri- ja Spordikeskus</t>
  </si>
  <si>
    <t>0810301</t>
  </si>
  <si>
    <t>Vändra alevi puhkepark ja staadion</t>
  </si>
  <si>
    <t>0810701</t>
  </si>
  <si>
    <t>Põhja-Pärnumaa Noorsootöökeskus</t>
  </si>
  <si>
    <t>0810702</t>
  </si>
  <si>
    <t>Noorsootöö projektid</t>
  </si>
  <si>
    <t>08109</t>
  </si>
  <si>
    <t>Vaba aja üritused</t>
  </si>
  <si>
    <t>0820100</t>
  </si>
  <si>
    <t>Põhja-Pärnumaa Raamatukogu</t>
  </si>
  <si>
    <t>Saadud tegevustoetused</t>
  </si>
  <si>
    <t>0820202</t>
  </si>
  <si>
    <t>Kaisma Rahvamaja</t>
  </si>
  <si>
    <t>0820203</t>
  </si>
  <si>
    <t>Pärnjõe Rahvamaja</t>
  </si>
  <si>
    <t>0820204</t>
  </si>
  <si>
    <t>Pärnu-Jaagupi Rahvamaja</t>
  </si>
  <si>
    <t>0820205</t>
  </si>
  <si>
    <t>Suurejõe Rahvamaja</t>
  </si>
  <si>
    <t>0820206</t>
  </si>
  <si>
    <t>Vihtra Külakeskus</t>
  </si>
  <si>
    <t>0820207</t>
  </si>
  <si>
    <t>Võidula Rahvamaja</t>
  </si>
  <si>
    <t>0820208</t>
  </si>
  <si>
    <t>Vändra Kultuurimaja</t>
  </si>
  <si>
    <t>0911001</t>
  </si>
  <si>
    <t>Kergu Lasteaed-Algkooli lasteaed</t>
  </si>
  <si>
    <t>0911003</t>
  </si>
  <si>
    <t>Pärnjõe Kooli lasteaed</t>
  </si>
  <si>
    <t>0911004</t>
  </si>
  <si>
    <t>Pärnu-Jaagupi Lasteaed Pesamuna</t>
  </si>
  <si>
    <t>0911005</t>
  </si>
  <si>
    <t>0911008</t>
  </si>
  <si>
    <t>Vändra Lasteaed</t>
  </si>
  <si>
    <t>0911010</t>
  </si>
  <si>
    <t>KOV-lasteaiaosalus</t>
  </si>
  <si>
    <t>0921201</t>
  </si>
  <si>
    <t>Kergu Lasteaed-Algkool</t>
  </si>
  <si>
    <t>0921204</t>
  </si>
  <si>
    <t>Tootsi Lasteaed-põhikool</t>
  </si>
  <si>
    <t>0921205</t>
  </si>
  <si>
    <t>Juurikaru Põhikool</t>
  </si>
  <si>
    <t>0921206</t>
  </si>
  <si>
    <t>Pärnjõe Kool</t>
  </si>
  <si>
    <t>0921207</t>
  </si>
  <si>
    <t>Pärnu-Jaagupi Põhikool</t>
  </si>
  <si>
    <t>0921208</t>
  </si>
  <si>
    <t>Vändra Gümnaasium</t>
  </si>
  <si>
    <t>0921210</t>
  </si>
  <si>
    <t>KOV-osalemine hariduskuludes</t>
  </si>
  <si>
    <t>0951001</t>
  </si>
  <si>
    <t>Pärnu-Jaagupi Muusikakool</t>
  </si>
  <si>
    <t>0951002</t>
  </si>
  <si>
    <t>Vändra Muusikakool</t>
  </si>
  <si>
    <t>0951003</t>
  </si>
  <si>
    <t>Noorte huviharidus ja huvitegevus</t>
  </si>
  <si>
    <t>0951010</t>
  </si>
  <si>
    <t>KOV-osalemine huvihariduses</t>
  </si>
  <si>
    <t>0960011</t>
  </si>
  <si>
    <t>Valla buss Vändra</t>
  </si>
  <si>
    <t>0960101</t>
  </si>
  <si>
    <t>Kergu Lasteaed-Algkool (koolitoit)</t>
  </si>
  <si>
    <t>0960104</t>
  </si>
  <si>
    <t>Tootsi Lasteaed-Põhikool (koolitoit)</t>
  </si>
  <si>
    <t>0960105</t>
  </si>
  <si>
    <t>Juurikaru Põhikool (koolitoit)</t>
  </si>
  <si>
    <t>0960106</t>
  </si>
  <si>
    <t>Pärnjõe Kool (koolitoit)</t>
  </si>
  <si>
    <t>0960107</t>
  </si>
  <si>
    <t>Pärnu-Jaagupi Põhikool (koolitoit)</t>
  </si>
  <si>
    <t>0960108</t>
  </si>
  <si>
    <t>Vändra Gümnaasium (koolitoit)</t>
  </si>
  <si>
    <t>0960201</t>
  </si>
  <si>
    <t>Vändra Õpilaskodu</t>
  </si>
  <si>
    <t>09609</t>
  </si>
  <si>
    <t>Muud hariduse abiteenused</t>
  </si>
  <si>
    <t>1012001</t>
  </si>
  <si>
    <t>Vihtra Päevakeskus</t>
  </si>
  <si>
    <t>1012002</t>
  </si>
  <si>
    <t>Vändra Alevi Sotsiaalmaja (sh päevakeskus)</t>
  </si>
  <si>
    <t>10121</t>
  </si>
  <si>
    <t>Muu puuetega inimeste sotsiaalne kaitse</t>
  </si>
  <si>
    <t>1020001</t>
  </si>
  <si>
    <t>Tootsi Hooldekodu</t>
  </si>
  <si>
    <t>1020002</t>
  </si>
  <si>
    <t>Vändra Alevi Hoolekandekeskus</t>
  </si>
  <si>
    <t>1020003</t>
  </si>
  <si>
    <t>Muud hooldekodud, tellitud teenus</t>
  </si>
  <si>
    <t>10400</t>
  </si>
  <si>
    <t>10402</t>
  </si>
  <si>
    <t>Muu perekondade ja laste sotsiaalne kaitse</t>
  </si>
  <si>
    <t>10701</t>
  </si>
  <si>
    <t>Riiklik toimetulekutoetus</t>
  </si>
  <si>
    <t>Põhitegevuse kulud</t>
  </si>
  <si>
    <t>01111</t>
  </si>
  <si>
    <t>Valla- ja linnavolikogu</t>
  </si>
  <si>
    <t>01114</t>
  </si>
  <si>
    <t>Kohaliku omavalitsuse üksuse reservfond</t>
  </si>
  <si>
    <t>60</t>
  </si>
  <si>
    <t>MUUD TEGEVUSKULUD</t>
  </si>
  <si>
    <t>01330</t>
  </si>
  <si>
    <t>Muud üldised teenused</t>
  </si>
  <si>
    <t>04740</t>
  </si>
  <si>
    <t>Üldmajanduslikud arendusprojektid</t>
  </si>
  <si>
    <t>05100</t>
  </si>
  <si>
    <t>Jäätmekäitlus</t>
  </si>
  <si>
    <t>05101</t>
  </si>
  <si>
    <t>Avalike alade puhastus</t>
  </si>
  <si>
    <t>06605</t>
  </si>
  <si>
    <t>Muud elamu- ja kommunaalmajanduse tegevus</t>
  </si>
  <si>
    <t>0660510</t>
  </si>
  <si>
    <t>Vändra Vana kalmistu (alevis)</t>
  </si>
  <si>
    <t>0660511</t>
  </si>
  <si>
    <t>Uduvere kalmistu (KOV)</t>
  </si>
  <si>
    <t>0660512</t>
  </si>
  <si>
    <t>0660513</t>
  </si>
  <si>
    <t>066052</t>
  </si>
  <si>
    <t>Muud kommunaalmajanduse tegevused</t>
  </si>
  <si>
    <t>0810302</t>
  </si>
  <si>
    <t>Pärnu-Jaagupi Kultuuri- ja Spordipark</t>
  </si>
  <si>
    <t>08300</t>
  </si>
  <si>
    <t>Ringhäälingu- ja kirjastamisteenused</t>
  </si>
  <si>
    <t>0921301</t>
  </si>
  <si>
    <t>Vändra Gümnaasium (õpetajad)</t>
  </si>
  <si>
    <t>096002</t>
  </si>
  <si>
    <t>Õpilasveo eriliinid</t>
  </si>
  <si>
    <t>10900</t>
  </si>
  <si>
    <t>Muu sotsiaalne kaitse, sh sotsiaalse kaitse haldus</t>
  </si>
  <si>
    <t>Investeerimistegevuse tulud</t>
  </si>
  <si>
    <t>06300</t>
  </si>
  <si>
    <t>Veevarustus</t>
  </si>
  <si>
    <t>Investeerimistegevuse kulud</t>
  </si>
  <si>
    <t>01700</t>
  </si>
  <si>
    <t>Valitsussektori võla teenindamine</t>
  </si>
  <si>
    <t>Finantseerimistegevus</t>
  </si>
  <si>
    <t>%</t>
  </si>
  <si>
    <t>30</t>
  </si>
  <si>
    <t>MAKSUD JA SOTSIAALKINDLUSTUSMAKSED</t>
  </si>
  <si>
    <t>Füüsilise isiku tulumaks</t>
  </si>
  <si>
    <t>32</t>
  </si>
  <si>
    <t>KAUPADE JA TEENUSTE MÜÜK</t>
  </si>
  <si>
    <t>35</t>
  </si>
  <si>
    <t>SAADUD TOETUSED</t>
  </si>
  <si>
    <t>Saadud tegevuskulude sihtfinantseerimine</t>
  </si>
  <si>
    <t>Toetusfond</t>
  </si>
  <si>
    <t>Tasandusfond</t>
  </si>
  <si>
    <t>38</t>
  </si>
  <si>
    <t>MUUD TULUD</t>
  </si>
  <si>
    <t>Maavarade kaevandamisõiguse tasu</t>
  </si>
  <si>
    <t>50</t>
  </si>
  <si>
    <t>TÖÖJÕUKULUD</t>
  </si>
  <si>
    <t>55</t>
  </si>
  <si>
    <t>MAJANDAMISKULUD</t>
  </si>
  <si>
    <t>45</t>
  </si>
  <si>
    <t>MUUD TOETUSED</t>
  </si>
  <si>
    <t>41</t>
  </si>
  <si>
    <t>SOTSIAALTOETUSED</t>
  </si>
  <si>
    <t>Eelarve - 2022</t>
  </si>
  <si>
    <t>Tootsi Lasteaed-Põhikooli lasteaed</t>
  </si>
  <si>
    <t>10702</t>
  </si>
  <si>
    <t>Muu sotsiaalsete riskirühmade kaitse</t>
  </si>
  <si>
    <t>20</t>
  </si>
  <si>
    <t>LÜHIAJALISED KOHUSTISED</t>
  </si>
  <si>
    <t>25</t>
  </si>
  <si>
    <t>PIKAAJALISED KOHUSTISED</t>
  </si>
  <si>
    <t>Likviidsete varade muutus</t>
  </si>
  <si>
    <t>Põhja-Pärnumaa valla eelarve täitmise seirearuanne seisuga 30.06.2022</t>
  </si>
  <si>
    <t>Eelarve täitmine 30.06.2022</t>
  </si>
  <si>
    <t>Asendus- ja järelhooldus (2018 muudatus)</t>
  </si>
  <si>
    <t xml:space="preserve">Pärnu-Jaagupi kalmistu </t>
  </si>
  <si>
    <t>Kalmistud (Vändra uus, Kaansoo ja Kergu)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</si>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</sst>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  <family val="1"/>
    </font>
    <font>
      <sz val="11"/>
      <name val="Arial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wrapText="1"/>
    </xf>
    <xf numFmtId="9" fontId="3" fillId="2" borderId="1" xfId="1" applyFont="1" applyFill="1" applyBorder="1"/>
    <xf numFmtId="3" fontId="3" fillId="2" borderId="1" xfId="0" applyNumberFormat="1" applyFont="1" applyFill="1" applyBorder="1"/>
    <xf numFmtId="9" fontId="2" fillId="3" borderId="1" xfId="1" applyFont="1" applyFill="1" applyBorder="1"/>
    <xf numFmtId="0" fontId="2" fillId="3" borderId="0" xfId="0" applyFont="1" applyFill="1"/>
    <xf numFmtId="0" fontId="3" fillId="2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0" fontId="3" fillId="3" borderId="0" xfId="0" applyFont="1" applyFill="1"/>
    <xf numFmtId="3" fontId="2" fillId="3" borderId="1" xfId="0" applyNumberFormat="1" applyFont="1" applyFill="1" applyBorder="1"/>
    <xf numFmtId="0" fontId="2" fillId="3" borderId="1" xfId="0" applyFont="1" applyFill="1" applyBorder="1" applyAlignment="1">
      <alignment horizontal="left" wrapText="1"/>
    </xf>
    <xf numFmtId="3" fontId="2" fillId="3" borderId="1" xfId="0" applyNumberFormat="1" applyFont="1" applyFill="1" applyBorder="1" applyAlignment="1">
      <alignment wrapText="1"/>
    </xf>
    <xf numFmtId="4" fontId="2" fillId="3" borderId="0" xfId="0" applyNumberFormat="1" applyFont="1" applyFill="1"/>
    <xf numFmtId="3" fontId="2" fillId="3" borderId="0" xfId="0" applyNumberFormat="1" applyFont="1" applyFill="1"/>
    <xf numFmtId="3" fontId="3" fillId="3" borderId="0" xfId="0" applyNumberFormat="1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wrapText="1"/>
    </xf>
    <xf numFmtId="0" fontId="3" fillId="2" borderId="1" xfId="0" applyFont="1" applyFill="1" applyBorder="1"/>
    <xf numFmtId="9" fontId="3" fillId="2" borderId="1" xfId="1" applyFont="1" applyFill="1" applyBorder="1" applyAlignment="1">
      <alignment wrapText="1"/>
    </xf>
    <xf numFmtId="9" fontId="2" fillId="3" borderId="1" xfId="1" applyFont="1" applyFill="1" applyBorder="1" applyAlignment="1">
      <alignment wrapText="1"/>
    </xf>
    <xf numFmtId="9" fontId="2" fillId="3" borderId="0" xfId="1" applyFont="1" applyFill="1" applyAlignment="1">
      <alignment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3" fontId="2" fillId="4" borderId="1" xfId="0" applyNumberFormat="1" applyFont="1" applyFill="1" applyBorder="1"/>
    <xf numFmtId="9" fontId="2" fillId="4" borderId="1" xfId="1" applyFont="1" applyFill="1" applyBorder="1"/>
    <xf numFmtId="0" fontId="2" fillId="4" borderId="1" xfId="0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9" fontId="3" fillId="4" borderId="1" xfId="1" applyFont="1" applyFill="1" applyBorder="1" applyAlignment="1">
      <alignment wrapText="1"/>
    </xf>
    <xf numFmtId="0" fontId="3" fillId="2" borderId="0" xfId="0" applyFont="1" applyFill="1"/>
    <xf numFmtId="3" fontId="3" fillId="2" borderId="0" xfId="0" applyNumberFormat="1" applyFont="1" applyFill="1"/>
    <xf numFmtId="0" fontId="3" fillId="3" borderId="2" xfId="0" applyFont="1" applyFill="1" applyBorder="1" applyAlignment="1">
      <alignment horizontal="center"/>
    </xf>
  </cellXfs>
  <cellStyles count="2">
    <cellStyle name="Normaallaad" xfId="0" builtinId="0"/>
    <cellStyle name="Prot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0"/>
  <sheetViews>
    <sheetView tabSelected="1" showOutlineSymbols="0" showWhiteSpace="0" workbookViewId="0">
      <pane ySplit="2" topLeftCell="A3" activePane="bottomLeft" state="frozenSplit"/>
      <selection pane="bottomLeft" activeCell="I132" sqref="I132"/>
    </sheetView>
  </sheetViews>
  <sheetFormatPr defaultColWidth="9" defaultRowHeight="15.75" x14ac:dyDescent="0.25"/>
  <cols>
    <col min="1" max="1" width="11" style="19" bestFit="1" customWidth="1"/>
    <col min="2" max="2" width="33.375" style="20" customWidth="1"/>
    <col min="3" max="3" width="17.625" style="20" customWidth="1"/>
    <col min="4" max="4" width="19.5" style="20" customWidth="1"/>
    <col min="5" max="5" width="11.375" style="24" bestFit="1" customWidth="1"/>
    <col min="6" max="6" width="15" style="5" customWidth="1"/>
    <col min="7" max="7" width="15.375" style="5" customWidth="1"/>
    <col min="8" max="8" width="9" style="5"/>
    <col min="9" max="9" width="9.875" style="5" bestFit="1" customWidth="1"/>
    <col min="10" max="16384" width="9" style="5"/>
  </cols>
  <sheetData>
    <row r="1" spans="1:9" x14ac:dyDescent="0.25">
      <c r="A1" s="37" t="s">
        <v>186</v>
      </c>
      <c r="B1" s="37"/>
      <c r="C1" s="37"/>
      <c r="D1" s="37"/>
      <c r="E1" s="37"/>
    </row>
    <row r="2" spans="1:9" ht="31.5" x14ac:dyDescent="0.25">
      <c r="A2" s="7" t="s">
        <v>0</v>
      </c>
      <c r="B2" s="8" t="s">
        <v>0</v>
      </c>
      <c r="C2" s="9" t="s">
        <v>177</v>
      </c>
      <c r="D2" s="8" t="s">
        <v>187</v>
      </c>
      <c r="E2" s="10" t="s">
        <v>155</v>
      </c>
    </row>
    <row r="3" spans="1:9" s="11" customFormat="1" x14ac:dyDescent="0.25">
      <c r="A3" s="6" t="s">
        <v>0</v>
      </c>
      <c r="B3" s="1" t="s">
        <v>1</v>
      </c>
      <c r="C3" s="3">
        <f>C4+C8+C9+C14</f>
        <v>14902568</v>
      </c>
      <c r="D3" s="3">
        <f>D4+D8+D9+D14</f>
        <v>7927239</v>
      </c>
      <c r="E3" s="2">
        <f t="shared" ref="E3:E7" si="0">D3/C3</f>
        <v>0.53193778414565862</v>
      </c>
    </row>
    <row r="4" spans="1:9" ht="31.5" x14ac:dyDescent="0.25">
      <c r="A4" s="29" t="s">
        <v>156</v>
      </c>
      <c r="B4" s="26" t="s">
        <v>157</v>
      </c>
      <c r="C4" s="27">
        <f>SUM(C5:C7)</f>
        <v>7496925</v>
      </c>
      <c r="D4" s="27">
        <f>SUM(D5:D7)</f>
        <v>3622051</v>
      </c>
      <c r="E4" s="28">
        <f>D4/C4</f>
        <v>0.48313822000353479</v>
      </c>
    </row>
    <row r="5" spans="1:9" x14ac:dyDescent="0.25">
      <c r="A5" s="7">
        <v>3000</v>
      </c>
      <c r="B5" s="13" t="s">
        <v>158</v>
      </c>
      <c r="C5" s="12">
        <v>7194925</v>
      </c>
      <c r="D5" s="14">
        <v>3444397</v>
      </c>
      <c r="E5" s="4">
        <f t="shared" si="0"/>
        <v>0.47872590749729843</v>
      </c>
    </row>
    <row r="6" spans="1:9" x14ac:dyDescent="0.25">
      <c r="A6" s="7">
        <v>3030</v>
      </c>
      <c r="B6" s="13" t="s">
        <v>5</v>
      </c>
      <c r="C6" s="12">
        <v>300000</v>
      </c>
      <c r="D6" s="14">
        <v>177523</v>
      </c>
      <c r="E6" s="4">
        <f t="shared" si="0"/>
        <v>0.59174333333333329</v>
      </c>
    </row>
    <row r="7" spans="1:9" x14ac:dyDescent="0.25">
      <c r="A7" s="7">
        <v>3044</v>
      </c>
      <c r="B7" s="13" t="s">
        <v>4</v>
      </c>
      <c r="C7" s="12">
        <v>2000</v>
      </c>
      <c r="D7" s="14">
        <v>131</v>
      </c>
      <c r="E7" s="4">
        <f t="shared" si="0"/>
        <v>6.5500000000000003E-2</v>
      </c>
    </row>
    <row r="8" spans="1:9" x14ac:dyDescent="0.25">
      <c r="A8" s="29" t="s">
        <v>159</v>
      </c>
      <c r="B8" s="26" t="s">
        <v>160</v>
      </c>
      <c r="C8" s="27">
        <v>2010073</v>
      </c>
      <c r="D8" s="30">
        <v>995726</v>
      </c>
      <c r="E8" s="28">
        <f t="shared" ref="E8:E16" si="1">D8/C8</f>
        <v>0.49536807867176963</v>
      </c>
    </row>
    <row r="9" spans="1:9" x14ac:dyDescent="0.25">
      <c r="A9" s="29" t="s">
        <v>161</v>
      </c>
      <c r="B9" s="26" t="s">
        <v>162</v>
      </c>
      <c r="C9" s="27">
        <f>SUM(C10:C13)</f>
        <v>5158570</v>
      </c>
      <c r="D9" s="27">
        <f>SUM(D10:D13)</f>
        <v>3206239</v>
      </c>
      <c r="E9" s="28">
        <f t="shared" si="1"/>
        <v>0.6215363947760717</v>
      </c>
    </row>
    <row r="10" spans="1:9" x14ac:dyDescent="0.25">
      <c r="A10" s="7">
        <v>3500</v>
      </c>
      <c r="B10" s="13" t="s">
        <v>163</v>
      </c>
      <c r="C10" s="12">
        <v>272598</v>
      </c>
      <c r="D10" s="14">
        <v>75157</v>
      </c>
      <c r="E10" s="4">
        <f t="shared" si="1"/>
        <v>0.27570635147726691</v>
      </c>
    </row>
    <row r="11" spans="1:9" x14ac:dyDescent="0.25">
      <c r="A11" s="7">
        <v>3520</v>
      </c>
      <c r="B11" s="13" t="s">
        <v>164</v>
      </c>
      <c r="C11" s="12">
        <v>3252545</v>
      </c>
      <c r="D11" s="14">
        <v>2029697</v>
      </c>
      <c r="E11" s="4">
        <f t="shared" si="1"/>
        <v>0.62403348762276922</v>
      </c>
      <c r="F11" s="15"/>
    </row>
    <row r="12" spans="1:9" x14ac:dyDescent="0.25">
      <c r="A12" s="7">
        <v>3520</v>
      </c>
      <c r="B12" s="13" t="s">
        <v>165</v>
      </c>
      <c r="C12" s="12">
        <v>1384279</v>
      </c>
      <c r="D12" s="14">
        <v>858253</v>
      </c>
      <c r="E12" s="4">
        <f t="shared" si="1"/>
        <v>0.6200000144479545</v>
      </c>
      <c r="F12" s="16"/>
    </row>
    <row r="13" spans="1:9" x14ac:dyDescent="0.25">
      <c r="A13" s="7">
        <v>3521</v>
      </c>
      <c r="B13" s="13" t="s">
        <v>30</v>
      </c>
      <c r="C13" s="12">
        <v>249148</v>
      </c>
      <c r="D13" s="14">
        <v>243132</v>
      </c>
      <c r="E13" s="4">
        <f t="shared" si="1"/>
        <v>0.97585370944177763</v>
      </c>
    </row>
    <row r="14" spans="1:9" x14ac:dyDescent="0.25">
      <c r="A14" s="29" t="s">
        <v>166</v>
      </c>
      <c r="B14" s="26" t="s">
        <v>167</v>
      </c>
      <c r="C14" s="30">
        <f>SUM(C15:C15)</f>
        <v>237000</v>
      </c>
      <c r="D14" s="30">
        <f>SUM(D15:D15)</f>
        <v>103223</v>
      </c>
      <c r="E14" s="28">
        <f t="shared" si="1"/>
        <v>0.43554008438818564</v>
      </c>
    </row>
    <row r="15" spans="1:9" x14ac:dyDescent="0.25">
      <c r="A15" s="7">
        <v>3825</v>
      </c>
      <c r="B15" s="13" t="s">
        <v>168</v>
      </c>
      <c r="C15" s="12">
        <v>237000</v>
      </c>
      <c r="D15" s="14">
        <v>103223</v>
      </c>
      <c r="E15" s="4">
        <f t="shared" si="1"/>
        <v>0.43554008438818564</v>
      </c>
    </row>
    <row r="16" spans="1:9" s="11" customFormat="1" x14ac:dyDescent="0.25">
      <c r="A16" s="6" t="s">
        <v>0</v>
      </c>
      <c r="B16" s="1" t="s">
        <v>113</v>
      </c>
      <c r="C16" s="3">
        <f>C17+C20+C23+C25+C29+C31+C35+C38+C40+C42+C44+C46+C49+C51+C53+C55+C58+C60+C63+C66+C69+C71+C75+C78+C82+C85+C88+C91+C94+C97+C100+C104+C107+C109+C111+C113+C116+C119+C122+C124+C127+C130+C133+C136+C139+C142+C144+C146+C150+C154+C157+C159+C163+C165+C167+C169+C171+C173+C175+C177+C180+C184+C187+C190+C194+C198+C201+C204+C208+C212+C215+C218</f>
        <v>14273823.050000001</v>
      </c>
      <c r="D16" s="3">
        <f>D17+D20+D23+D25+D29+D31+D35+D38+D40+D42+D44+D46+D49+D51+D53+D55+D58+D60+D63+D66+D69+D71+D75+D78+D82+D85+D88+D91+D94+D97+D100+D104+D107+D109+D111+D113+D116+D119+D122+D124+D127+D130+D133+D136+D139+D142+D144+D146+D150+D154+D157+D159+D163+D165+D167+D169+D171+D173+D175+D177+D180+D184+D187+D190+D194+D198+D201+D204+D208+D212+D215+D218</f>
        <v>6933038.0700000003</v>
      </c>
      <c r="E16" s="2">
        <f t="shared" si="1"/>
        <v>0.48571696914793966</v>
      </c>
      <c r="F16" s="3"/>
      <c r="G16" s="3"/>
      <c r="I16" s="17"/>
    </row>
    <row r="17" spans="1:5" x14ac:dyDescent="0.25">
      <c r="A17" s="25" t="s">
        <v>114</v>
      </c>
      <c r="B17" s="26" t="s">
        <v>115</v>
      </c>
      <c r="C17" s="27">
        <v>100907</v>
      </c>
      <c r="D17" s="27">
        <v>43046.81</v>
      </c>
      <c r="E17" s="28">
        <f t="shared" ref="E17:E56" si="2">D17/C17</f>
        <v>0.42659884844460738</v>
      </c>
    </row>
    <row r="18" spans="1:5" x14ac:dyDescent="0.25">
      <c r="A18" s="31" t="s">
        <v>169</v>
      </c>
      <c r="B18" s="33" t="s">
        <v>170</v>
      </c>
      <c r="C18" s="32">
        <v>86676</v>
      </c>
      <c r="D18" s="32">
        <v>40487.910000000003</v>
      </c>
      <c r="E18" s="4">
        <f t="shared" si="2"/>
        <v>0.4671178873044442</v>
      </c>
    </row>
    <row r="19" spans="1:5" x14ac:dyDescent="0.25">
      <c r="A19" s="31" t="s">
        <v>171</v>
      </c>
      <c r="B19" s="33" t="s">
        <v>172</v>
      </c>
      <c r="C19" s="32">
        <v>14231</v>
      </c>
      <c r="D19" s="32">
        <v>2558.9</v>
      </c>
      <c r="E19" s="4">
        <f t="shared" si="2"/>
        <v>0.17981167872953413</v>
      </c>
    </row>
    <row r="20" spans="1:5" x14ac:dyDescent="0.25">
      <c r="A20" s="25" t="s">
        <v>2</v>
      </c>
      <c r="B20" s="26" t="s">
        <v>3</v>
      </c>
      <c r="C20" s="27">
        <v>1290264</v>
      </c>
      <c r="D20" s="27">
        <v>600632.54</v>
      </c>
      <c r="E20" s="28">
        <f t="shared" si="2"/>
        <v>0.46551135271541333</v>
      </c>
    </row>
    <row r="21" spans="1:5" x14ac:dyDescent="0.25">
      <c r="A21" s="31" t="s">
        <v>169</v>
      </c>
      <c r="B21" s="33" t="s">
        <v>170</v>
      </c>
      <c r="C21" s="32">
        <v>1064754</v>
      </c>
      <c r="D21" s="32">
        <v>485167.86</v>
      </c>
      <c r="E21" s="4">
        <f t="shared" si="2"/>
        <v>0.45566192754382701</v>
      </c>
    </row>
    <row r="22" spans="1:5" x14ac:dyDescent="0.25">
      <c r="A22" s="31" t="s">
        <v>171</v>
      </c>
      <c r="B22" s="33" t="s">
        <v>172</v>
      </c>
      <c r="C22" s="32">
        <v>225510</v>
      </c>
      <c r="D22" s="32">
        <v>115464.68</v>
      </c>
      <c r="E22" s="4">
        <f t="shared" si="2"/>
        <v>0.51201578643962575</v>
      </c>
    </row>
    <row r="23" spans="1:5" x14ac:dyDescent="0.25">
      <c r="A23" s="25" t="s">
        <v>116</v>
      </c>
      <c r="B23" s="26" t="s">
        <v>117</v>
      </c>
      <c r="C23" s="27">
        <v>124878</v>
      </c>
      <c r="D23" s="27">
        <v>0</v>
      </c>
      <c r="E23" s="28">
        <f t="shared" si="2"/>
        <v>0</v>
      </c>
    </row>
    <row r="24" spans="1:5" x14ac:dyDescent="0.25">
      <c r="A24" s="31" t="s">
        <v>118</v>
      </c>
      <c r="B24" s="33" t="s">
        <v>119</v>
      </c>
      <c r="C24" s="32">
        <v>124878</v>
      </c>
      <c r="D24" s="32">
        <v>0</v>
      </c>
      <c r="E24" s="4">
        <f t="shared" si="2"/>
        <v>0</v>
      </c>
    </row>
    <row r="25" spans="1:5" x14ac:dyDescent="0.25">
      <c r="A25" s="25" t="s">
        <v>120</v>
      </c>
      <c r="B25" s="26" t="s">
        <v>121</v>
      </c>
      <c r="C25" s="27">
        <v>201019</v>
      </c>
      <c r="D25" s="27">
        <v>111122.49</v>
      </c>
      <c r="E25" s="28">
        <f t="shared" si="2"/>
        <v>0.55279595461125564</v>
      </c>
    </row>
    <row r="26" spans="1:5" x14ac:dyDescent="0.25">
      <c r="A26" s="31" t="s">
        <v>173</v>
      </c>
      <c r="B26" s="33" t="s">
        <v>174</v>
      </c>
      <c r="C26" s="32">
        <v>128802</v>
      </c>
      <c r="D26" s="32">
        <v>85106.240000000005</v>
      </c>
      <c r="E26" s="4">
        <f t="shared" si="2"/>
        <v>0.66075247278768967</v>
      </c>
    </row>
    <row r="27" spans="1:5" x14ac:dyDescent="0.25">
      <c r="A27" s="31" t="s">
        <v>171</v>
      </c>
      <c r="B27" s="33" t="s">
        <v>172</v>
      </c>
      <c r="C27" s="32">
        <v>71917</v>
      </c>
      <c r="D27" s="32">
        <v>25462.25</v>
      </c>
      <c r="E27" s="4">
        <f t="shared" si="2"/>
        <v>0.35405050266279181</v>
      </c>
    </row>
    <row r="28" spans="1:5" x14ac:dyDescent="0.25">
      <c r="A28" s="31" t="s">
        <v>118</v>
      </c>
      <c r="B28" s="33" t="s">
        <v>119</v>
      </c>
      <c r="C28" s="32">
        <v>300</v>
      </c>
      <c r="D28" s="32">
        <v>554</v>
      </c>
      <c r="E28" s="4"/>
    </row>
    <row r="29" spans="1:5" x14ac:dyDescent="0.25">
      <c r="A29" s="25" t="s">
        <v>6</v>
      </c>
      <c r="B29" s="26" t="s">
        <v>7</v>
      </c>
      <c r="C29" s="27">
        <v>247258</v>
      </c>
      <c r="D29" s="27">
        <v>174416.59</v>
      </c>
      <c r="E29" s="28">
        <f t="shared" si="2"/>
        <v>0.70540322254487209</v>
      </c>
    </row>
    <row r="30" spans="1:5" x14ac:dyDescent="0.25">
      <c r="A30" s="31" t="s">
        <v>171</v>
      </c>
      <c r="B30" s="33" t="s">
        <v>172</v>
      </c>
      <c r="C30" s="32">
        <v>247258</v>
      </c>
      <c r="D30" s="32">
        <v>174416.59</v>
      </c>
      <c r="E30" s="4">
        <f t="shared" si="2"/>
        <v>0.70540322254487209</v>
      </c>
    </row>
    <row r="31" spans="1:5" x14ac:dyDescent="0.25">
      <c r="A31" s="25" t="s">
        <v>8</v>
      </c>
      <c r="B31" s="26" t="s">
        <v>9</v>
      </c>
      <c r="C31" s="27">
        <v>100940</v>
      </c>
      <c r="D31" s="27">
        <v>48823.95</v>
      </c>
      <c r="E31" s="28">
        <f t="shared" si="2"/>
        <v>0.48369278779472952</v>
      </c>
    </row>
    <row r="32" spans="1:5" x14ac:dyDescent="0.25">
      <c r="A32" s="31" t="s">
        <v>173</v>
      </c>
      <c r="B32" s="33" t="s">
        <v>174</v>
      </c>
      <c r="C32" s="32">
        <v>79164</v>
      </c>
      <c r="D32" s="32">
        <v>38233</v>
      </c>
      <c r="E32" s="4">
        <f t="shared" si="2"/>
        <v>0.48295942600171793</v>
      </c>
    </row>
    <row r="33" spans="1:5" x14ac:dyDescent="0.25">
      <c r="A33" s="31" t="s">
        <v>169</v>
      </c>
      <c r="B33" s="33" t="s">
        <v>170</v>
      </c>
      <c r="C33" s="32">
        <v>10036</v>
      </c>
      <c r="D33" s="32">
        <v>4668.28</v>
      </c>
      <c r="E33" s="4">
        <f t="shared" si="2"/>
        <v>0.46515344758868071</v>
      </c>
    </row>
    <row r="34" spans="1:5" x14ac:dyDescent="0.25">
      <c r="A34" s="31" t="s">
        <v>171</v>
      </c>
      <c r="B34" s="33" t="s">
        <v>172</v>
      </c>
      <c r="C34" s="32">
        <v>11740</v>
      </c>
      <c r="D34" s="32">
        <v>5922.67</v>
      </c>
      <c r="E34" s="4">
        <f t="shared" si="2"/>
        <v>0.50448637137989782</v>
      </c>
    </row>
    <row r="35" spans="1:5" x14ac:dyDescent="0.25">
      <c r="A35" s="25" t="s">
        <v>124</v>
      </c>
      <c r="B35" s="26" t="s">
        <v>125</v>
      </c>
      <c r="C35" s="27">
        <v>93736</v>
      </c>
      <c r="D35" s="27">
        <v>30642.12</v>
      </c>
      <c r="E35" s="28">
        <f t="shared" si="2"/>
        <v>0.32689809678245285</v>
      </c>
    </row>
    <row r="36" spans="1:5" x14ac:dyDescent="0.25">
      <c r="A36" s="31" t="s">
        <v>173</v>
      </c>
      <c r="B36" s="33" t="s">
        <v>174</v>
      </c>
      <c r="C36" s="32">
        <v>9710</v>
      </c>
      <c r="D36" s="32">
        <v>4855.2</v>
      </c>
      <c r="E36" s="4">
        <f t="shared" si="2"/>
        <v>0.50002059732234805</v>
      </c>
    </row>
    <row r="37" spans="1:5" x14ac:dyDescent="0.25">
      <c r="A37" s="31" t="s">
        <v>171</v>
      </c>
      <c r="B37" s="33" t="s">
        <v>172</v>
      </c>
      <c r="C37" s="32">
        <v>84026</v>
      </c>
      <c r="D37" s="32">
        <v>25786.92</v>
      </c>
      <c r="E37" s="4">
        <f t="shared" si="2"/>
        <v>0.30689215242901002</v>
      </c>
    </row>
    <row r="38" spans="1:5" x14ac:dyDescent="0.25">
      <c r="A38" s="25" t="s">
        <v>126</v>
      </c>
      <c r="B38" s="26" t="s">
        <v>127</v>
      </c>
      <c r="C38" s="27">
        <v>112100</v>
      </c>
      <c r="D38" s="27">
        <v>40210.35</v>
      </c>
      <c r="E38" s="28">
        <f t="shared" si="2"/>
        <v>0.35870071364852807</v>
      </c>
    </row>
    <row r="39" spans="1:5" x14ac:dyDescent="0.25">
      <c r="A39" s="31" t="s">
        <v>171</v>
      </c>
      <c r="B39" s="33" t="s">
        <v>172</v>
      </c>
      <c r="C39" s="32">
        <v>112100</v>
      </c>
      <c r="D39" s="32">
        <v>40210.35</v>
      </c>
      <c r="E39" s="4">
        <f t="shared" si="2"/>
        <v>0.35870071364852807</v>
      </c>
    </row>
    <row r="40" spans="1:5" x14ac:dyDescent="0.25">
      <c r="A40" s="25" t="s">
        <v>10</v>
      </c>
      <c r="B40" s="26" t="s">
        <v>11</v>
      </c>
      <c r="C40" s="27">
        <v>79000</v>
      </c>
      <c r="D40" s="27">
        <v>52311.69</v>
      </c>
      <c r="E40" s="28">
        <f t="shared" si="2"/>
        <v>0.66217329113924051</v>
      </c>
    </row>
    <row r="41" spans="1:5" x14ac:dyDescent="0.25">
      <c r="A41" s="31" t="s">
        <v>171</v>
      </c>
      <c r="B41" s="33" t="s">
        <v>172</v>
      </c>
      <c r="C41" s="32">
        <v>79000</v>
      </c>
      <c r="D41" s="32">
        <v>52311.69</v>
      </c>
      <c r="E41" s="4">
        <f t="shared" si="2"/>
        <v>0.66217329113924051</v>
      </c>
    </row>
    <row r="42" spans="1:5" x14ac:dyDescent="0.25">
      <c r="A42" s="25" t="s">
        <v>12</v>
      </c>
      <c r="B42" s="26" t="s">
        <v>13</v>
      </c>
      <c r="C42" s="27">
        <v>116000</v>
      </c>
      <c r="D42" s="27">
        <v>52439.77</v>
      </c>
      <c r="E42" s="28">
        <f t="shared" si="2"/>
        <v>0.45206698275862067</v>
      </c>
    </row>
    <row r="43" spans="1:5" x14ac:dyDescent="0.25">
      <c r="A43" s="31" t="s">
        <v>171</v>
      </c>
      <c r="B43" s="33" t="s">
        <v>172</v>
      </c>
      <c r="C43" s="32">
        <v>116000</v>
      </c>
      <c r="D43" s="32">
        <v>52439.77</v>
      </c>
      <c r="E43" s="4">
        <f t="shared" si="2"/>
        <v>0.45206698275862067</v>
      </c>
    </row>
    <row r="44" spans="1:5" ht="31.5" x14ac:dyDescent="0.25">
      <c r="A44" s="25" t="s">
        <v>128</v>
      </c>
      <c r="B44" s="26" t="s">
        <v>129</v>
      </c>
      <c r="C44" s="27">
        <v>30329</v>
      </c>
      <c r="D44" s="27">
        <v>12174.07</v>
      </c>
      <c r="E44" s="28">
        <f t="shared" si="2"/>
        <v>0.40140030993438625</v>
      </c>
    </row>
    <row r="45" spans="1:5" x14ac:dyDescent="0.25">
      <c r="A45" s="31" t="s">
        <v>169</v>
      </c>
      <c r="B45" s="33" t="s">
        <v>170</v>
      </c>
      <c r="C45" s="32">
        <v>30329</v>
      </c>
      <c r="D45" s="32">
        <v>12174.07</v>
      </c>
      <c r="E45" s="4">
        <f t="shared" si="2"/>
        <v>0.40140030993438625</v>
      </c>
    </row>
    <row r="46" spans="1:5" x14ac:dyDescent="0.25">
      <c r="A46" s="25" t="s">
        <v>130</v>
      </c>
      <c r="B46" s="26" t="s">
        <v>131</v>
      </c>
      <c r="C46" s="27">
        <v>27600</v>
      </c>
      <c r="D46" s="27">
        <v>12175.83</v>
      </c>
      <c r="E46" s="28">
        <f t="shared" si="2"/>
        <v>0.44115326086956519</v>
      </c>
    </row>
    <row r="47" spans="1:5" x14ac:dyDescent="0.25">
      <c r="A47" s="31" t="s">
        <v>173</v>
      </c>
      <c r="B47" s="33" t="s">
        <v>174</v>
      </c>
      <c r="C47" s="32">
        <v>25000</v>
      </c>
      <c r="D47" s="32">
        <v>10410</v>
      </c>
      <c r="E47" s="4">
        <f t="shared" si="2"/>
        <v>0.41639999999999999</v>
      </c>
    </row>
    <row r="48" spans="1:5" x14ac:dyDescent="0.25">
      <c r="A48" s="31" t="s">
        <v>171</v>
      </c>
      <c r="B48" s="33" t="s">
        <v>172</v>
      </c>
      <c r="C48" s="32">
        <v>2600</v>
      </c>
      <c r="D48" s="32">
        <v>1765.83</v>
      </c>
      <c r="E48" s="4">
        <f t="shared" si="2"/>
        <v>0.67916538461538456</v>
      </c>
    </row>
    <row r="49" spans="1:5" x14ac:dyDescent="0.25">
      <c r="A49" s="25" t="s">
        <v>132</v>
      </c>
      <c r="B49" s="26" t="s">
        <v>133</v>
      </c>
      <c r="C49" s="27">
        <v>3000</v>
      </c>
      <c r="D49" s="27">
        <v>289.61</v>
      </c>
      <c r="E49" s="28">
        <f t="shared" si="2"/>
        <v>9.6536666666666673E-2</v>
      </c>
    </row>
    <row r="50" spans="1:5" x14ac:dyDescent="0.25">
      <c r="A50" s="31" t="s">
        <v>171</v>
      </c>
      <c r="B50" s="33" t="s">
        <v>172</v>
      </c>
      <c r="C50" s="32">
        <v>3000</v>
      </c>
      <c r="D50" s="32">
        <v>289.61</v>
      </c>
      <c r="E50" s="4">
        <f t="shared" si="2"/>
        <v>9.6536666666666673E-2</v>
      </c>
    </row>
    <row r="51" spans="1:5" x14ac:dyDescent="0.25">
      <c r="A51" s="25" t="s">
        <v>134</v>
      </c>
      <c r="B51" s="26" t="s">
        <v>189</v>
      </c>
      <c r="C51" s="27">
        <v>10500</v>
      </c>
      <c r="D51" s="27">
        <v>10500</v>
      </c>
      <c r="E51" s="28">
        <f t="shared" si="2"/>
        <v>1</v>
      </c>
    </row>
    <row r="52" spans="1:5" x14ac:dyDescent="0.25">
      <c r="A52" s="31" t="s">
        <v>171</v>
      </c>
      <c r="B52" s="33" t="s">
        <v>172</v>
      </c>
      <c r="C52" s="32">
        <v>10500</v>
      </c>
      <c r="D52" s="32">
        <v>10500</v>
      </c>
      <c r="E52" s="4">
        <f t="shared" si="2"/>
        <v>1</v>
      </c>
    </row>
    <row r="53" spans="1:5" ht="31.5" x14ac:dyDescent="0.25">
      <c r="A53" s="25" t="s">
        <v>135</v>
      </c>
      <c r="B53" s="26" t="s">
        <v>190</v>
      </c>
      <c r="C53" s="27">
        <v>3500</v>
      </c>
      <c r="D53" s="27">
        <v>387.44</v>
      </c>
      <c r="E53" s="28">
        <f t="shared" si="2"/>
        <v>0.11069714285714286</v>
      </c>
    </row>
    <row r="54" spans="1:5" x14ac:dyDescent="0.25">
      <c r="A54" s="31" t="s">
        <v>171</v>
      </c>
      <c r="B54" s="33" t="s">
        <v>172</v>
      </c>
      <c r="C54" s="32">
        <v>3500</v>
      </c>
      <c r="D54" s="32">
        <v>387.44</v>
      </c>
      <c r="E54" s="4">
        <f t="shared" si="2"/>
        <v>0.11069714285714286</v>
      </c>
    </row>
    <row r="55" spans="1:5" x14ac:dyDescent="0.25">
      <c r="A55" s="25" t="s">
        <v>136</v>
      </c>
      <c r="B55" s="26" t="s">
        <v>137</v>
      </c>
      <c r="C55" s="27">
        <v>22000</v>
      </c>
      <c r="D55" s="27">
        <v>12540</v>
      </c>
      <c r="E55" s="28">
        <f t="shared" si="2"/>
        <v>0.56999999999999995</v>
      </c>
    </row>
    <row r="56" spans="1:5" x14ac:dyDescent="0.25">
      <c r="A56" s="31" t="s">
        <v>173</v>
      </c>
      <c r="B56" s="33" t="s">
        <v>174</v>
      </c>
      <c r="C56" s="32">
        <v>12000</v>
      </c>
      <c r="D56" s="32">
        <v>12000</v>
      </c>
      <c r="E56" s="4">
        <f t="shared" si="2"/>
        <v>1</v>
      </c>
    </row>
    <row r="57" spans="1:5" x14ac:dyDescent="0.25">
      <c r="A57" s="31" t="s">
        <v>171</v>
      </c>
      <c r="B57" s="33" t="s">
        <v>172</v>
      </c>
      <c r="C57" s="32">
        <v>10000</v>
      </c>
      <c r="D57" s="32">
        <v>540</v>
      </c>
      <c r="E57" s="4">
        <f t="shared" ref="E57:E103" si="3">D57/C57</f>
        <v>5.3999999999999999E-2</v>
      </c>
    </row>
    <row r="58" spans="1:5" x14ac:dyDescent="0.25">
      <c r="A58" s="25" t="s">
        <v>14</v>
      </c>
      <c r="B58" s="26" t="s">
        <v>15</v>
      </c>
      <c r="C58" s="27">
        <v>10412</v>
      </c>
      <c r="D58" s="27">
        <v>3212.53</v>
      </c>
      <c r="E58" s="28">
        <f t="shared" si="3"/>
        <v>0.30854110641567423</v>
      </c>
    </row>
    <row r="59" spans="1:5" x14ac:dyDescent="0.25">
      <c r="A59" s="31" t="s">
        <v>171</v>
      </c>
      <c r="B59" s="33" t="s">
        <v>172</v>
      </c>
      <c r="C59" s="32">
        <v>10412</v>
      </c>
      <c r="D59" s="32">
        <v>3212.53</v>
      </c>
      <c r="E59" s="4">
        <f t="shared" si="3"/>
        <v>0.30854110641567423</v>
      </c>
    </row>
    <row r="60" spans="1:5" x14ac:dyDescent="0.25">
      <c r="A60" s="25" t="s">
        <v>16</v>
      </c>
      <c r="B60" s="26" t="s">
        <v>17</v>
      </c>
      <c r="C60" s="27">
        <v>136262</v>
      </c>
      <c r="D60" s="27">
        <v>70974.5</v>
      </c>
      <c r="E60" s="28">
        <f t="shared" si="3"/>
        <v>0.52086788686501007</v>
      </c>
    </row>
    <row r="61" spans="1:5" x14ac:dyDescent="0.25">
      <c r="A61" s="31" t="s">
        <v>169</v>
      </c>
      <c r="B61" s="33" t="s">
        <v>170</v>
      </c>
      <c r="C61" s="32">
        <v>83712</v>
      </c>
      <c r="D61" s="32">
        <v>40181.1</v>
      </c>
      <c r="E61" s="4">
        <f t="shared" si="3"/>
        <v>0.47999211582568807</v>
      </c>
    </row>
    <row r="62" spans="1:5" x14ac:dyDescent="0.25">
      <c r="A62" s="31" t="s">
        <v>171</v>
      </c>
      <c r="B62" s="33" t="s">
        <v>172</v>
      </c>
      <c r="C62" s="32">
        <v>52550</v>
      </c>
      <c r="D62" s="32">
        <v>30793.4</v>
      </c>
      <c r="E62" s="4">
        <f t="shared" si="3"/>
        <v>0.58598287345385347</v>
      </c>
    </row>
    <row r="63" spans="1:5" x14ac:dyDescent="0.25">
      <c r="A63" s="25" t="s">
        <v>18</v>
      </c>
      <c r="B63" s="26" t="s">
        <v>19</v>
      </c>
      <c r="C63" s="27">
        <v>136092</v>
      </c>
      <c r="D63" s="27">
        <v>78507.47</v>
      </c>
      <c r="E63" s="28">
        <f t="shared" si="3"/>
        <v>0.57687057284777943</v>
      </c>
    </row>
    <row r="64" spans="1:5" x14ac:dyDescent="0.25">
      <c r="A64" s="31" t="s">
        <v>169</v>
      </c>
      <c r="B64" s="33" t="s">
        <v>170</v>
      </c>
      <c r="C64" s="32">
        <v>71642</v>
      </c>
      <c r="D64" s="32">
        <v>34875.050000000003</v>
      </c>
      <c r="E64" s="4">
        <f t="shared" si="3"/>
        <v>0.48679615309455354</v>
      </c>
    </row>
    <row r="65" spans="1:5" x14ac:dyDescent="0.25">
      <c r="A65" s="31" t="s">
        <v>171</v>
      </c>
      <c r="B65" s="33" t="s">
        <v>172</v>
      </c>
      <c r="C65" s="32">
        <v>64450</v>
      </c>
      <c r="D65" s="32">
        <v>43632.42</v>
      </c>
      <c r="E65" s="4">
        <f t="shared" si="3"/>
        <v>0.67699643134212562</v>
      </c>
    </row>
    <row r="66" spans="1:5" x14ac:dyDescent="0.25">
      <c r="A66" s="25" t="s">
        <v>20</v>
      </c>
      <c r="B66" s="26" t="s">
        <v>21</v>
      </c>
      <c r="C66" s="27">
        <v>42513</v>
      </c>
      <c r="D66" s="27">
        <v>12840.88</v>
      </c>
      <c r="E66" s="28">
        <f t="shared" si="3"/>
        <v>0.30204596241149761</v>
      </c>
    </row>
    <row r="67" spans="1:5" x14ac:dyDescent="0.25">
      <c r="A67" s="31" t="s">
        <v>169</v>
      </c>
      <c r="B67" s="33" t="s">
        <v>170</v>
      </c>
      <c r="C67" s="32">
        <v>3513</v>
      </c>
      <c r="D67" s="32">
        <v>722.52</v>
      </c>
      <c r="E67" s="4">
        <f t="shared" si="3"/>
        <v>0.20567036720751494</v>
      </c>
    </row>
    <row r="68" spans="1:5" x14ac:dyDescent="0.25">
      <c r="A68" s="31" t="s">
        <v>171</v>
      </c>
      <c r="B68" s="33" t="s">
        <v>172</v>
      </c>
      <c r="C68" s="32">
        <v>39000</v>
      </c>
      <c r="D68" s="32">
        <v>12118.36</v>
      </c>
      <c r="E68" s="4">
        <f t="shared" si="3"/>
        <v>0.31072717948717948</v>
      </c>
    </row>
    <row r="69" spans="1:5" x14ac:dyDescent="0.25">
      <c r="A69" s="25" t="s">
        <v>138</v>
      </c>
      <c r="B69" s="26" t="s">
        <v>139</v>
      </c>
      <c r="C69" s="27">
        <v>8610</v>
      </c>
      <c r="D69" s="27">
        <v>3388.5</v>
      </c>
      <c r="E69" s="28">
        <f t="shared" si="3"/>
        <v>0.39355400696864112</v>
      </c>
    </row>
    <row r="70" spans="1:5" x14ac:dyDescent="0.25">
      <c r="A70" s="31" t="s">
        <v>171</v>
      </c>
      <c r="B70" s="33" t="s">
        <v>172</v>
      </c>
      <c r="C70" s="32">
        <v>8610</v>
      </c>
      <c r="D70" s="32">
        <v>3388.5</v>
      </c>
      <c r="E70" s="4">
        <f t="shared" si="3"/>
        <v>0.39355400696864112</v>
      </c>
    </row>
    <row r="71" spans="1:5" x14ac:dyDescent="0.25">
      <c r="A71" s="25" t="s">
        <v>22</v>
      </c>
      <c r="B71" s="26" t="s">
        <v>23</v>
      </c>
      <c r="C71" s="27">
        <v>64140</v>
      </c>
      <c r="D71" s="27">
        <v>31767.68</v>
      </c>
      <c r="E71" s="28">
        <f t="shared" si="3"/>
        <v>0.49528656064858123</v>
      </c>
    </row>
    <row r="72" spans="1:5" x14ac:dyDescent="0.25">
      <c r="A72" s="31" t="s">
        <v>173</v>
      </c>
      <c r="B72" s="33" t="s">
        <v>174</v>
      </c>
      <c r="C72" s="32">
        <v>250</v>
      </c>
      <c r="D72" s="32">
        <v>250</v>
      </c>
      <c r="E72" s="4">
        <f t="shared" si="3"/>
        <v>1</v>
      </c>
    </row>
    <row r="73" spans="1:5" x14ac:dyDescent="0.25">
      <c r="A73" s="31" t="s">
        <v>169</v>
      </c>
      <c r="B73" s="33" t="s">
        <v>170</v>
      </c>
      <c r="C73" s="32">
        <v>47525</v>
      </c>
      <c r="D73" s="32">
        <v>20456.52</v>
      </c>
      <c r="E73" s="4">
        <f t="shared" si="3"/>
        <v>0.4304370331404524</v>
      </c>
    </row>
    <row r="74" spans="1:5" x14ac:dyDescent="0.25">
      <c r="A74" s="31" t="s">
        <v>171</v>
      </c>
      <c r="B74" s="33" t="s">
        <v>172</v>
      </c>
      <c r="C74" s="32">
        <v>16365</v>
      </c>
      <c r="D74" s="32">
        <v>11061.16</v>
      </c>
      <c r="E74" s="4">
        <f t="shared" si="3"/>
        <v>0.67590345249007022</v>
      </c>
    </row>
    <row r="75" spans="1:5" x14ac:dyDescent="0.25">
      <c r="A75" s="25" t="s">
        <v>24</v>
      </c>
      <c r="B75" s="26" t="s">
        <v>25</v>
      </c>
      <c r="C75" s="27">
        <v>21233</v>
      </c>
      <c r="D75" s="27">
        <v>4495.2299999999996</v>
      </c>
      <c r="E75" s="28">
        <f t="shared" si="3"/>
        <v>0.21170960297649882</v>
      </c>
    </row>
    <row r="76" spans="1:5" x14ac:dyDescent="0.25">
      <c r="A76" s="31" t="s">
        <v>169</v>
      </c>
      <c r="B76" s="33" t="s">
        <v>170</v>
      </c>
      <c r="C76" s="32">
        <v>15203</v>
      </c>
      <c r="D76" s="32">
        <v>2863.86</v>
      </c>
      <c r="E76" s="4">
        <f t="shared" si="3"/>
        <v>0.18837466289548116</v>
      </c>
    </row>
    <row r="77" spans="1:5" x14ac:dyDescent="0.25">
      <c r="A77" s="31" t="s">
        <v>171</v>
      </c>
      <c r="B77" s="33" t="s">
        <v>172</v>
      </c>
      <c r="C77" s="32">
        <v>6030</v>
      </c>
      <c r="D77" s="32">
        <v>1631.37</v>
      </c>
      <c r="E77" s="4">
        <f t="shared" si="3"/>
        <v>0.27054228855721391</v>
      </c>
    </row>
    <row r="78" spans="1:5" x14ac:dyDescent="0.25">
      <c r="A78" s="25" t="s">
        <v>26</v>
      </c>
      <c r="B78" s="26" t="s">
        <v>27</v>
      </c>
      <c r="C78" s="27">
        <v>170220</v>
      </c>
      <c r="D78" s="27">
        <v>34149.620000000003</v>
      </c>
      <c r="E78" s="28">
        <f t="shared" si="3"/>
        <v>0.20062049112912703</v>
      </c>
    </row>
    <row r="79" spans="1:5" x14ac:dyDescent="0.25">
      <c r="A79" s="31" t="s">
        <v>173</v>
      </c>
      <c r="B79" s="33" t="s">
        <v>174</v>
      </c>
      <c r="C79" s="32">
        <v>119000</v>
      </c>
      <c r="D79" s="32">
        <v>5161.8</v>
      </c>
      <c r="E79" s="4">
        <f t="shared" si="3"/>
        <v>4.3376470588235294E-2</v>
      </c>
    </row>
    <row r="80" spans="1:5" x14ac:dyDescent="0.25">
      <c r="A80" s="31" t="s">
        <v>169</v>
      </c>
      <c r="B80" s="33" t="s">
        <v>170</v>
      </c>
      <c r="C80" s="32">
        <v>669</v>
      </c>
      <c r="D80" s="32">
        <v>66.25</v>
      </c>
      <c r="E80" s="4">
        <f t="shared" si="3"/>
        <v>9.9028400597907323E-2</v>
      </c>
    </row>
    <row r="81" spans="1:5" x14ac:dyDescent="0.25">
      <c r="A81" s="31" t="s">
        <v>171</v>
      </c>
      <c r="B81" s="33" t="s">
        <v>172</v>
      </c>
      <c r="C81" s="32">
        <v>50551</v>
      </c>
      <c r="D81" s="32">
        <v>28921.57</v>
      </c>
      <c r="E81" s="4">
        <f t="shared" si="3"/>
        <v>0.57212656525093475</v>
      </c>
    </row>
    <row r="82" spans="1:5" x14ac:dyDescent="0.25">
      <c r="A82" s="25" t="s">
        <v>28</v>
      </c>
      <c r="B82" s="26" t="s">
        <v>29</v>
      </c>
      <c r="C82" s="27">
        <v>293486</v>
      </c>
      <c r="D82" s="27">
        <v>139403.51999999999</v>
      </c>
      <c r="E82" s="28">
        <f t="shared" si="3"/>
        <v>0.47499206095009638</v>
      </c>
    </row>
    <row r="83" spans="1:5" x14ac:dyDescent="0.25">
      <c r="A83" s="31" t="s">
        <v>169</v>
      </c>
      <c r="B83" s="33" t="s">
        <v>170</v>
      </c>
      <c r="C83" s="32">
        <v>192042</v>
      </c>
      <c r="D83" s="32">
        <v>90889.09</v>
      </c>
      <c r="E83" s="4">
        <f t="shared" si="3"/>
        <v>0.47327714770727236</v>
      </c>
    </row>
    <row r="84" spans="1:5" x14ac:dyDescent="0.25">
      <c r="A84" s="31" t="s">
        <v>171</v>
      </c>
      <c r="B84" s="33" t="s">
        <v>172</v>
      </c>
      <c r="C84" s="32">
        <v>101444</v>
      </c>
      <c r="D84" s="32">
        <v>48514.43</v>
      </c>
      <c r="E84" s="4">
        <f t="shared" si="3"/>
        <v>0.47823853554670559</v>
      </c>
    </row>
    <row r="85" spans="1:5" x14ac:dyDescent="0.25">
      <c r="A85" s="25" t="s">
        <v>31</v>
      </c>
      <c r="B85" s="26" t="s">
        <v>32</v>
      </c>
      <c r="C85" s="27">
        <v>34643</v>
      </c>
      <c r="D85" s="27">
        <v>17873.02</v>
      </c>
      <c r="E85" s="28">
        <f t="shared" si="3"/>
        <v>0.51592009929855964</v>
      </c>
    </row>
    <row r="86" spans="1:5" x14ac:dyDescent="0.25">
      <c r="A86" s="31" t="s">
        <v>169</v>
      </c>
      <c r="B86" s="33" t="s">
        <v>170</v>
      </c>
      <c r="C86" s="32">
        <v>24274</v>
      </c>
      <c r="D86" s="32">
        <v>11953.71</v>
      </c>
      <c r="E86" s="4">
        <f t="shared" si="3"/>
        <v>0.49244912251792039</v>
      </c>
    </row>
    <row r="87" spans="1:5" x14ac:dyDescent="0.25">
      <c r="A87" s="31" t="s">
        <v>171</v>
      </c>
      <c r="B87" s="33" t="s">
        <v>172</v>
      </c>
      <c r="C87" s="32">
        <v>10369</v>
      </c>
      <c r="D87" s="32">
        <v>5919.31</v>
      </c>
      <c r="E87" s="4">
        <f t="shared" si="3"/>
        <v>0.57086604301282673</v>
      </c>
    </row>
    <row r="88" spans="1:5" x14ac:dyDescent="0.25">
      <c r="A88" s="25" t="s">
        <v>33</v>
      </c>
      <c r="B88" s="26" t="s">
        <v>34</v>
      </c>
      <c r="C88" s="27">
        <v>18869.25</v>
      </c>
      <c r="D88" s="27">
        <v>8884.56</v>
      </c>
      <c r="E88" s="28">
        <f t="shared" si="3"/>
        <v>0.47084860288564728</v>
      </c>
    </row>
    <row r="89" spans="1:5" x14ac:dyDescent="0.25">
      <c r="A89" s="31" t="s">
        <v>169</v>
      </c>
      <c r="B89" s="33" t="s">
        <v>170</v>
      </c>
      <c r="C89" s="32">
        <v>14704.25</v>
      </c>
      <c r="D89" s="32">
        <v>7446.1</v>
      </c>
      <c r="E89" s="4">
        <f t="shared" si="3"/>
        <v>0.50639100940204362</v>
      </c>
    </row>
    <row r="90" spans="1:5" x14ac:dyDescent="0.25">
      <c r="A90" s="31" t="s">
        <v>171</v>
      </c>
      <c r="B90" s="33" t="s">
        <v>172</v>
      </c>
      <c r="C90" s="32">
        <v>4165</v>
      </c>
      <c r="D90" s="32">
        <v>1438.46</v>
      </c>
      <c r="E90" s="4">
        <f t="shared" si="3"/>
        <v>0.34536854741896761</v>
      </c>
    </row>
    <row r="91" spans="1:5" x14ac:dyDescent="0.25">
      <c r="A91" s="25" t="s">
        <v>35</v>
      </c>
      <c r="B91" s="26" t="s">
        <v>36</v>
      </c>
      <c r="C91" s="27">
        <v>78944.5</v>
      </c>
      <c r="D91" s="27">
        <v>30403.55</v>
      </c>
      <c r="E91" s="28">
        <f t="shared" si="3"/>
        <v>0.38512562623108637</v>
      </c>
    </row>
    <row r="92" spans="1:5" x14ac:dyDescent="0.25">
      <c r="A92" s="31" t="s">
        <v>169</v>
      </c>
      <c r="B92" s="33" t="s">
        <v>170</v>
      </c>
      <c r="C92" s="32">
        <v>44564.5</v>
      </c>
      <c r="D92" s="32">
        <v>20872.419999999998</v>
      </c>
      <c r="E92" s="4">
        <f t="shared" si="3"/>
        <v>0.46836428098598659</v>
      </c>
    </row>
    <row r="93" spans="1:5" x14ac:dyDescent="0.25">
      <c r="A93" s="31" t="s">
        <v>171</v>
      </c>
      <c r="B93" s="33" t="s">
        <v>172</v>
      </c>
      <c r="C93" s="32">
        <v>34380</v>
      </c>
      <c r="D93" s="32">
        <v>9531.1299999999992</v>
      </c>
      <c r="E93" s="4">
        <f t="shared" si="3"/>
        <v>0.27722891215823153</v>
      </c>
    </row>
    <row r="94" spans="1:5" x14ac:dyDescent="0.25">
      <c r="A94" s="25" t="s">
        <v>37</v>
      </c>
      <c r="B94" s="26" t="s">
        <v>38</v>
      </c>
      <c r="C94" s="27">
        <v>38769</v>
      </c>
      <c r="D94" s="27">
        <v>18644.849999999999</v>
      </c>
      <c r="E94" s="28">
        <f t="shared" si="3"/>
        <v>0.48092161262864658</v>
      </c>
    </row>
    <row r="95" spans="1:5" x14ac:dyDescent="0.25">
      <c r="A95" s="31" t="s">
        <v>169</v>
      </c>
      <c r="B95" s="33" t="s">
        <v>170</v>
      </c>
      <c r="C95" s="32">
        <v>27831</v>
      </c>
      <c r="D95" s="32">
        <v>11638.62</v>
      </c>
      <c r="E95" s="4">
        <f t="shared" si="3"/>
        <v>0.41818906974237363</v>
      </c>
    </row>
    <row r="96" spans="1:5" x14ac:dyDescent="0.25">
      <c r="A96" s="31" t="s">
        <v>171</v>
      </c>
      <c r="B96" s="33" t="s">
        <v>172</v>
      </c>
      <c r="C96" s="32">
        <v>10938</v>
      </c>
      <c r="D96" s="32">
        <v>7006.23</v>
      </c>
      <c r="E96" s="4">
        <f t="shared" si="3"/>
        <v>0.64054031815688417</v>
      </c>
    </row>
    <row r="97" spans="1:5" x14ac:dyDescent="0.25">
      <c r="A97" s="25" t="s">
        <v>39</v>
      </c>
      <c r="B97" s="26" t="s">
        <v>40</v>
      </c>
      <c r="C97" s="27">
        <v>45451</v>
      </c>
      <c r="D97" s="27">
        <v>26507.360000000001</v>
      </c>
      <c r="E97" s="28">
        <f t="shared" si="3"/>
        <v>0.58320741017799393</v>
      </c>
    </row>
    <row r="98" spans="1:5" x14ac:dyDescent="0.25">
      <c r="A98" s="31" t="s">
        <v>169</v>
      </c>
      <c r="B98" s="33" t="s">
        <v>170</v>
      </c>
      <c r="C98" s="32">
        <v>23450</v>
      </c>
      <c r="D98" s="32">
        <v>11688.39</v>
      </c>
      <c r="E98" s="4">
        <f t="shared" si="3"/>
        <v>0.49843880597014922</v>
      </c>
    </row>
    <row r="99" spans="1:5" x14ac:dyDescent="0.25">
      <c r="A99" s="31" t="s">
        <v>171</v>
      </c>
      <c r="B99" s="33" t="s">
        <v>172</v>
      </c>
      <c r="C99" s="32">
        <v>22001</v>
      </c>
      <c r="D99" s="32">
        <v>14818.97</v>
      </c>
      <c r="E99" s="4">
        <f t="shared" si="3"/>
        <v>0.67355892913958448</v>
      </c>
    </row>
    <row r="100" spans="1:5" x14ac:dyDescent="0.25">
      <c r="A100" s="25" t="s">
        <v>41</v>
      </c>
      <c r="B100" s="26" t="s">
        <v>42</v>
      </c>
      <c r="C100" s="27">
        <v>24192</v>
      </c>
      <c r="D100" s="27">
        <v>11941.87</v>
      </c>
      <c r="E100" s="28">
        <f t="shared" si="3"/>
        <v>0.49362888558201062</v>
      </c>
    </row>
    <row r="101" spans="1:5" x14ac:dyDescent="0.25">
      <c r="A101" s="31" t="s">
        <v>173</v>
      </c>
      <c r="B101" s="33" t="s">
        <v>174</v>
      </c>
      <c r="C101" s="32">
        <v>0</v>
      </c>
      <c r="D101" s="32">
        <v>258</v>
      </c>
      <c r="E101" s="4"/>
    </row>
    <row r="102" spans="1:5" x14ac:dyDescent="0.25">
      <c r="A102" s="31" t="s">
        <v>169</v>
      </c>
      <c r="B102" s="33" t="s">
        <v>170</v>
      </c>
      <c r="C102" s="32">
        <v>18531</v>
      </c>
      <c r="D102" s="32">
        <v>9264.2999999999993</v>
      </c>
      <c r="E102" s="4">
        <f t="shared" si="3"/>
        <v>0.49993524364578268</v>
      </c>
    </row>
    <row r="103" spans="1:5" x14ac:dyDescent="0.25">
      <c r="A103" s="31" t="s">
        <v>171</v>
      </c>
      <c r="B103" s="33" t="s">
        <v>172</v>
      </c>
      <c r="C103" s="32">
        <v>5661</v>
      </c>
      <c r="D103" s="32">
        <v>2419.5700000000002</v>
      </c>
      <c r="E103" s="4">
        <f t="shared" si="3"/>
        <v>0.42741035152799861</v>
      </c>
    </row>
    <row r="104" spans="1:5" x14ac:dyDescent="0.25">
      <c r="A104" s="25" t="s">
        <v>43</v>
      </c>
      <c r="B104" s="26" t="s">
        <v>44</v>
      </c>
      <c r="C104" s="27">
        <v>158699.75</v>
      </c>
      <c r="D104" s="27">
        <v>87873.55</v>
      </c>
      <c r="E104" s="28">
        <f t="shared" ref="E104:E140" si="4">D104/C104</f>
        <v>0.55370944188632942</v>
      </c>
    </row>
    <row r="105" spans="1:5" x14ac:dyDescent="0.25">
      <c r="A105" s="31" t="s">
        <v>169</v>
      </c>
      <c r="B105" s="33" t="s">
        <v>170</v>
      </c>
      <c r="C105" s="32">
        <v>85643.75</v>
      </c>
      <c r="D105" s="32">
        <v>39355.78</v>
      </c>
      <c r="E105" s="4">
        <f t="shared" si="4"/>
        <v>0.4595289206743049</v>
      </c>
    </row>
    <row r="106" spans="1:5" x14ac:dyDescent="0.25">
      <c r="A106" s="31" t="s">
        <v>171</v>
      </c>
      <c r="B106" s="33" t="s">
        <v>172</v>
      </c>
      <c r="C106" s="32">
        <v>73056</v>
      </c>
      <c r="D106" s="32">
        <v>48517.77</v>
      </c>
      <c r="E106" s="4">
        <f t="shared" si="4"/>
        <v>0.6641175262812089</v>
      </c>
    </row>
    <row r="107" spans="1:5" x14ac:dyDescent="0.25">
      <c r="A107" s="25" t="s">
        <v>140</v>
      </c>
      <c r="B107" s="26" t="s">
        <v>141</v>
      </c>
      <c r="C107" s="27">
        <v>21000</v>
      </c>
      <c r="D107" s="27">
        <v>10500</v>
      </c>
      <c r="E107" s="28">
        <f t="shared" si="4"/>
        <v>0.5</v>
      </c>
    </row>
    <row r="108" spans="1:5" x14ac:dyDescent="0.25">
      <c r="A108" s="31" t="s">
        <v>171</v>
      </c>
      <c r="B108" s="33" t="s">
        <v>172</v>
      </c>
      <c r="C108" s="32">
        <v>21000</v>
      </c>
      <c r="D108" s="32">
        <v>10500</v>
      </c>
      <c r="E108" s="4">
        <f t="shared" si="4"/>
        <v>0.5</v>
      </c>
    </row>
    <row r="109" spans="1:5" x14ac:dyDescent="0.25">
      <c r="A109" s="25" t="s">
        <v>45</v>
      </c>
      <c r="B109" s="26" t="s">
        <v>46</v>
      </c>
      <c r="C109" s="27">
        <v>49506</v>
      </c>
      <c r="D109" s="27">
        <v>23907.119999999999</v>
      </c>
      <c r="E109" s="28">
        <f t="shared" si="4"/>
        <v>0.48291358623197184</v>
      </c>
    </row>
    <row r="110" spans="1:5" x14ac:dyDescent="0.25">
      <c r="A110" s="31" t="s">
        <v>169</v>
      </c>
      <c r="B110" s="33" t="s">
        <v>170</v>
      </c>
      <c r="C110" s="32">
        <v>49506</v>
      </c>
      <c r="D110" s="32">
        <v>23907.119999999999</v>
      </c>
      <c r="E110" s="4">
        <f t="shared" si="4"/>
        <v>0.48291358623197184</v>
      </c>
    </row>
    <row r="111" spans="1:5" x14ac:dyDescent="0.25">
      <c r="A111" s="25" t="s">
        <v>47</v>
      </c>
      <c r="B111" s="26" t="s">
        <v>48</v>
      </c>
      <c r="C111" s="27">
        <v>49955</v>
      </c>
      <c r="D111" s="27">
        <v>24564.04</v>
      </c>
      <c r="E111" s="28">
        <f t="shared" si="4"/>
        <v>0.49172335101591436</v>
      </c>
    </row>
    <row r="112" spans="1:5" x14ac:dyDescent="0.25">
      <c r="A112" s="31" t="s">
        <v>169</v>
      </c>
      <c r="B112" s="33" t="s">
        <v>170</v>
      </c>
      <c r="C112" s="32">
        <v>49955</v>
      </c>
      <c r="D112" s="32">
        <v>24564.04</v>
      </c>
      <c r="E112" s="4">
        <f t="shared" si="4"/>
        <v>0.49172335101591436</v>
      </c>
    </row>
    <row r="113" spans="1:5" x14ac:dyDescent="0.25">
      <c r="A113" s="25" t="s">
        <v>49</v>
      </c>
      <c r="B113" s="26" t="s">
        <v>50</v>
      </c>
      <c r="C113" s="27">
        <v>1011414</v>
      </c>
      <c r="D113" s="27">
        <f>SUM(D114:D115)</f>
        <v>533020.17999999993</v>
      </c>
      <c r="E113" s="28">
        <f t="shared" si="4"/>
        <v>0.52700494555147537</v>
      </c>
    </row>
    <row r="114" spans="1:5" x14ac:dyDescent="0.25">
      <c r="A114" s="31" t="s">
        <v>169</v>
      </c>
      <c r="B114" s="33" t="s">
        <v>170</v>
      </c>
      <c r="C114" s="32">
        <v>770214</v>
      </c>
      <c r="D114" s="32">
        <v>375667.29</v>
      </c>
      <c r="E114" s="4">
        <f t="shared" si="4"/>
        <v>0.48774404256479365</v>
      </c>
    </row>
    <row r="115" spans="1:5" x14ac:dyDescent="0.25">
      <c r="A115" s="31" t="s">
        <v>171</v>
      </c>
      <c r="B115" s="33" t="s">
        <v>172</v>
      </c>
      <c r="C115" s="32">
        <v>241200</v>
      </c>
      <c r="D115" s="32">
        <f>157197.89+155</f>
        <v>157352.89000000001</v>
      </c>
      <c r="E115" s="4">
        <f t="shared" si="4"/>
        <v>0.65237516583747934</v>
      </c>
    </row>
    <row r="116" spans="1:5" x14ac:dyDescent="0.25">
      <c r="A116" s="25" t="s">
        <v>51</v>
      </c>
      <c r="B116" s="26" t="s">
        <v>178</v>
      </c>
      <c r="C116" s="27">
        <v>186177</v>
      </c>
      <c r="D116" s="27">
        <v>100380.33</v>
      </c>
      <c r="E116" s="28">
        <f t="shared" si="4"/>
        <v>0.53916611611530962</v>
      </c>
    </row>
    <row r="117" spans="1:5" x14ac:dyDescent="0.25">
      <c r="A117" s="31" t="s">
        <v>169</v>
      </c>
      <c r="B117" s="33" t="s">
        <v>170</v>
      </c>
      <c r="C117" s="32">
        <v>147117</v>
      </c>
      <c r="D117" s="32">
        <v>77617.899999999994</v>
      </c>
      <c r="E117" s="4">
        <f t="shared" si="4"/>
        <v>0.52759300420753541</v>
      </c>
    </row>
    <row r="118" spans="1:5" x14ac:dyDescent="0.25">
      <c r="A118" s="31" t="s">
        <v>171</v>
      </c>
      <c r="B118" s="33" t="s">
        <v>172</v>
      </c>
      <c r="C118" s="32">
        <v>39060</v>
      </c>
      <c r="D118" s="32">
        <v>22762.43</v>
      </c>
      <c r="E118" s="4">
        <f t="shared" si="4"/>
        <v>0.58275550435227852</v>
      </c>
    </row>
    <row r="119" spans="1:5" x14ac:dyDescent="0.25">
      <c r="A119" s="25" t="s">
        <v>52</v>
      </c>
      <c r="B119" s="26" t="s">
        <v>53</v>
      </c>
      <c r="C119" s="27">
        <v>1023935</v>
      </c>
      <c r="D119" s="27">
        <v>511971.52</v>
      </c>
      <c r="E119" s="28">
        <f t="shared" si="4"/>
        <v>0.50000392603046095</v>
      </c>
    </row>
    <row r="120" spans="1:5" x14ac:dyDescent="0.25">
      <c r="A120" s="31" t="s">
        <v>169</v>
      </c>
      <c r="B120" s="33" t="s">
        <v>170</v>
      </c>
      <c r="C120" s="32">
        <v>866780</v>
      </c>
      <c r="D120" s="32">
        <v>427265.23</v>
      </c>
      <c r="E120" s="4">
        <f t="shared" si="4"/>
        <v>0.49293388172315927</v>
      </c>
    </row>
    <row r="121" spans="1:5" x14ac:dyDescent="0.25">
      <c r="A121" s="31" t="s">
        <v>171</v>
      </c>
      <c r="B121" s="33" t="s">
        <v>172</v>
      </c>
      <c r="C121" s="32">
        <v>157155</v>
      </c>
      <c r="D121" s="32">
        <v>84706</v>
      </c>
      <c r="E121" s="4">
        <f t="shared" si="4"/>
        <v>0.53899653208615694</v>
      </c>
    </row>
    <row r="122" spans="1:5" x14ac:dyDescent="0.25">
      <c r="A122" s="25" t="s">
        <v>54</v>
      </c>
      <c r="B122" s="26" t="s">
        <v>55</v>
      </c>
      <c r="C122" s="27">
        <v>75000</v>
      </c>
      <c r="D122" s="27">
        <v>39272.03</v>
      </c>
      <c r="E122" s="28">
        <f t="shared" si="4"/>
        <v>0.5236270666666667</v>
      </c>
    </row>
    <row r="123" spans="1:5" x14ac:dyDescent="0.25">
      <c r="A123" s="31" t="s">
        <v>171</v>
      </c>
      <c r="B123" s="33" t="s">
        <v>172</v>
      </c>
      <c r="C123" s="32">
        <v>75000</v>
      </c>
      <c r="D123" s="32">
        <v>39272.03</v>
      </c>
      <c r="E123" s="4">
        <f t="shared" si="4"/>
        <v>0.5236270666666667</v>
      </c>
    </row>
    <row r="124" spans="1:5" x14ac:dyDescent="0.25">
      <c r="A124" s="25" t="s">
        <v>56</v>
      </c>
      <c r="B124" s="26" t="s">
        <v>57</v>
      </c>
      <c r="C124" s="27">
        <v>224545</v>
      </c>
      <c r="D124" s="27">
        <v>107625.97</v>
      </c>
      <c r="E124" s="28">
        <f t="shared" si="4"/>
        <v>0.47930690952815697</v>
      </c>
    </row>
    <row r="125" spans="1:5" x14ac:dyDescent="0.25">
      <c r="A125" s="31" t="s">
        <v>169</v>
      </c>
      <c r="B125" s="33" t="s">
        <v>170</v>
      </c>
      <c r="C125" s="32">
        <v>163825</v>
      </c>
      <c r="D125" s="32">
        <v>80714.5</v>
      </c>
      <c r="E125" s="4">
        <f t="shared" si="4"/>
        <v>0.49268731878528921</v>
      </c>
    </row>
    <row r="126" spans="1:5" x14ac:dyDescent="0.25">
      <c r="A126" s="31" t="s">
        <v>171</v>
      </c>
      <c r="B126" s="33" t="s">
        <v>172</v>
      </c>
      <c r="C126" s="32">
        <v>60720</v>
      </c>
      <c r="D126" s="32">
        <v>26911.47</v>
      </c>
      <c r="E126" s="4">
        <f t="shared" si="4"/>
        <v>0.44320602766798423</v>
      </c>
    </row>
    <row r="127" spans="1:5" x14ac:dyDescent="0.25">
      <c r="A127" s="25" t="s">
        <v>58</v>
      </c>
      <c r="B127" s="26" t="s">
        <v>59</v>
      </c>
      <c r="C127" s="27">
        <v>404546.99</v>
      </c>
      <c r="D127" s="27">
        <v>203070.42</v>
      </c>
      <c r="E127" s="28">
        <f t="shared" si="4"/>
        <v>0.50196991948945169</v>
      </c>
    </row>
    <row r="128" spans="1:5" x14ac:dyDescent="0.25">
      <c r="A128" s="31" t="s">
        <v>169</v>
      </c>
      <c r="B128" s="33" t="s">
        <v>170</v>
      </c>
      <c r="C128" s="32">
        <v>327783</v>
      </c>
      <c r="D128" s="32">
        <v>156893.81</v>
      </c>
      <c r="E128" s="4">
        <f t="shared" si="4"/>
        <v>0.47865145538359216</v>
      </c>
    </row>
    <row r="129" spans="1:5" x14ac:dyDescent="0.25">
      <c r="A129" s="31" t="s">
        <v>171</v>
      </c>
      <c r="B129" s="33" t="s">
        <v>172</v>
      </c>
      <c r="C129" s="32">
        <v>76763.990000000005</v>
      </c>
      <c r="D129" s="32">
        <v>46176.61</v>
      </c>
      <c r="E129" s="4">
        <f t="shared" si="4"/>
        <v>0.60153999290552762</v>
      </c>
    </row>
    <row r="130" spans="1:5" x14ac:dyDescent="0.25">
      <c r="A130" s="25" t="s">
        <v>60</v>
      </c>
      <c r="B130" s="26" t="s">
        <v>61</v>
      </c>
      <c r="C130" s="27">
        <v>397491</v>
      </c>
      <c r="D130" s="27">
        <v>200307.81</v>
      </c>
      <c r="E130" s="28">
        <f t="shared" si="4"/>
        <v>0.50393042861347803</v>
      </c>
    </row>
    <row r="131" spans="1:5" x14ac:dyDescent="0.25">
      <c r="A131" s="31" t="s">
        <v>169</v>
      </c>
      <c r="B131" s="33" t="s">
        <v>170</v>
      </c>
      <c r="C131" s="32">
        <v>347631</v>
      </c>
      <c r="D131" s="32">
        <v>170497.15</v>
      </c>
      <c r="E131" s="4">
        <f t="shared" si="4"/>
        <v>0.49045438985591044</v>
      </c>
    </row>
    <row r="132" spans="1:5" x14ac:dyDescent="0.25">
      <c r="A132" s="31" t="s">
        <v>171</v>
      </c>
      <c r="B132" s="33" t="s">
        <v>172</v>
      </c>
      <c r="C132" s="32">
        <v>49860</v>
      </c>
      <c r="D132" s="32">
        <v>29810.66</v>
      </c>
      <c r="E132" s="4">
        <f t="shared" si="4"/>
        <v>0.59788728439630967</v>
      </c>
    </row>
    <row r="133" spans="1:5" x14ac:dyDescent="0.25">
      <c r="A133" s="25" t="s">
        <v>62</v>
      </c>
      <c r="B133" s="26" t="s">
        <v>63</v>
      </c>
      <c r="C133" s="27">
        <v>408165</v>
      </c>
      <c r="D133" s="27">
        <v>208091.09</v>
      </c>
      <c r="E133" s="28">
        <f t="shared" si="4"/>
        <v>0.50982100376073403</v>
      </c>
    </row>
    <row r="134" spans="1:5" x14ac:dyDescent="0.25">
      <c r="A134" s="31" t="s">
        <v>169</v>
      </c>
      <c r="B134" s="33" t="s">
        <v>170</v>
      </c>
      <c r="C134" s="32">
        <v>347345</v>
      </c>
      <c r="D134" s="32">
        <v>168664.76</v>
      </c>
      <c r="E134" s="4">
        <f t="shared" si="4"/>
        <v>0.48558280671954401</v>
      </c>
    </row>
    <row r="135" spans="1:5" x14ac:dyDescent="0.25">
      <c r="A135" s="31" t="s">
        <v>171</v>
      </c>
      <c r="B135" s="33" t="s">
        <v>172</v>
      </c>
      <c r="C135" s="32">
        <v>60820</v>
      </c>
      <c r="D135" s="32">
        <v>39426.33</v>
      </c>
      <c r="E135" s="4">
        <f t="shared" si="4"/>
        <v>0.64824613613942783</v>
      </c>
    </row>
    <row r="136" spans="1:5" x14ac:dyDescent="0.25">
      <c r="A136" s="25" t="s">
        <v>64</v>
      </c>
      <c r="B136" s="26" t="s">
        <v>65</v>
      </c>
      <c r="C136" s="27">
        <v>1197028.76</v>
      </c>
      <c r="D136" s="27">
        <v>594770.46</v>
      </c>
      <c r="E136" s="28">
        <f t="shared" si="4"/>
        <v>0.4968723224327542</v>
      </c>
    </row>
    <row r="137" spans="1:5" x14ac:dyDescent="0.25">
      <c r="A137" s="31" t="s">
        <v>169</v>
      </c>
      <c r="B137" s="33" t="s">
        <v>170</v>
      </c>
      <c r="C137" s="32">
        <v>985850.34</v>
      </c>
      <c r="D137" s="32">
        <v>477042.38</v>
      </c>
      <c r="E137" s="4">
        <f t="shared" si="4"/>
        <v>0.4838892483416905</v>
      </c>
    </row>
    <row r="138" spans="1:5" x14ac:dyDescent="0.25">
      <c r="A138" s="31" t="s">
        <v>171</v>
      </c>
      <c r="B138" s="33" t="s">
        <v>172</v>
      </c>
      <c r="C138" s="32">
        <v>211178.42</v>
      </c>
      <c r="D138" s="32">
        <v>117728.08</v>
      </c>
      <c r="E138" s="4">
        <f t="shared" si="4"/>
        <v>0.55748158358226185</v>
      </c>
    </row>
    <row r="139" spans="1:5" x14ac:dyDescent="0.25">
      <c r="A139" s="25" t="s">
        <v>66</v>
      </c>
      <c r="B139" s="26" t="s">
        <v>67</v>
      </c>
      <c r="C139" s="27">
        <v>1415480</v>
      </c>
      <c r="D139" s="27">
        <v>715727.2</v>
      </c>
      <c r="E139" s="28">
        <f t="shared" si="4"/>
        <v>0.50564275016248905</v>
      </c>
    </row>
    <row r="140" spans="1:5" x14ac:dyDescent="0.25">
      <c r="A140" s="31" t="s">
        <v>169</v>
      </c>
      <c r="B140" s="33" t="s">
        <v>170</v>
      </c>
      <c r="C140" s="32">
        <v>1135146</v>
      </c>
      <c r="D140" s="32">
        <v>539354.56999999995</v>
      </c>
      <c r="E140" s="4">
        <f t="shared" si="4"/>
        <v>0.47514114483951841</v>
      </c>
    </row>
    <row r="141" spans="1:5" x14ac:dyDescent="0.25">
      <c r="A141" s="31" t="s">
        <v>171</v>
      </c>
      <c r="B141" s="33" t="s">
        <v>172</v>
      </c>
      <c r="C141" s="32">
        <v>280334</v>
      </c>
      <c r="D141" s="32">
        <v>176372.63</v>
      </c>
      <c r="E141" s="4">
        <f t="shared" ref="E141:E181" si="5">D141/C141</f>
        <v>0.62915176182696353</v>
      </c>
    </row>
    <row r="142" spans="1:5" x14ac:dyDescent="0.25">
      <c r="A142" s="25" t="s">
        <v>68</v>
      </c>
      <c r="B142" s="26" t="s">
        <v>69</v>
      </c>
      <c r="C142" s="27">
        <v>125000</v>
      </c>
      <c r="D142" s="27">
        <v>70811.429999999993</v>
      </c>
      <c r="E142" s="28">
        <f t="shared" si="5"/>
        <v>0.56649143999999996</v>
      </c>
    </row>
    <row r="143" spans="1:5" x14ac:dyDescent="0.25">
      <c r="A143" s="31" t="s">
        <v>171</v>
      </c>
      <c r="B143" s="33" t="s">
        <v>172</v>
      </c>
      <c r="C143" s="32">
        <v>125000</v>
      </c>
      <c r="D143" s="32">
        <v>70811.429999999993</v>
      </c>
      <c r="E143" s="4">
        <f t="shared" si="5"/>
        <v>0.56649143999999996</v>
      </c>
    </row>
    <row r="144" spans="1:5" x14ac:dyDescent="0.25">
      <c r="A144" s="25" t="s">
        <v>142</v>
      </c>
      <c r="B144" s="26" t="s">
        <v>143</v>
      </c>
      <c r="C144" s="27">
        <v>146003</v>
      </c>
      <c r="D144" s="27">
        <v>71521.570000000007</v>
      </c>
      <c r="E144" s="28">
        <f t="shared" si="5"/>
        <v>0.48986370143079255</v>
      </c>
    </row>
    <row r="145" spans="1:5" x14ac:dyDescent="0.25">
      <c r="A145" s="31" t="s">
        <v>169</v>
      </c>
      <c r="B145" s="33" t="s">
        <v>170</v>
      </c>
      <c r="C145" s="32">
        <v>146003</v>
      </c>
      <c r="D145" s="32">
        <v>71521.570000000007</v>
      </c>
      <c r="E145" s="4">
        <f t="shared" si="5"/>
        <v>0.48986370143079255</v>
      </c>
    </row>
    <row r="146" spans="1:5" x14ac:dyDescent="0.25">
      <c r="A146" s="25" t="s">
        <v>70</v>
      </c>
      <c r="B146" s="26" t="s">
        <v>71</v>
      </c>
      <c r="C146" s="27">
        <v>220588</v>
      </c>
      <c r="D146" s="27">
        <v>111319.03</v>
      </c>
      <c r="E146" s="28">
        <f t="shared" si="5"/>
        <v>0.50464680762326142</v>
      </c>
    </row>
    <row r="147" spans="1:5" x14ac:dyDescent="0.25">
      <c r="A147" s="31" t="s">
        <v>173</v>
      </c>
      <c r="B147" s="33" t="s">
        <v>174</v>
      </c>
      <c r="C147" s="32">
        <v>160</v>
      </c>
      <c r="D147" s="32">
        <v>170</v>
      </c>
      <c r="E147" s="4">
        <f t="shared" si="5"/>
        <v>1.0625</v>
      </c>
    </row>
    <row r="148" spans="1:5" x14ac:dyDescent="0.25">
      <c r="A148" s="31" t="s">
        <v>169</v>
      </c>
      <c r="B148" s="33" t="s">
        <v>170</v>
      </c>
      <c r="C148" s="32">
        <v>192216</v>
      </c>
      <c r="D148" s="32">
        <v>93857.13</v>
      </c>
      <c r="E148" s="4">
        <f t="shared" si="5"/>
        <v>0.48828989262080164</v>
      </c>
    </row>
    <row r="149" spans="1:5" x14ac:dyDescent="0.25">
      <c r="A149" s="31" t="s">
        <v>171</v>
      </c>
      <c r="B149" s="33" t="s">
        <v>172</v>
      </c>
      <c r="C149" s="32">
        <v>28212</v>
      </c>
      <c r="D149" s="32">
        <v>17291.900000000001</v>
      </c>
      <c r="E149" s="4">
        <f t="shared" si="5"/>
        <v>0.61292712320998166</v>
      </c>
    </row>
    <row r="150" spans="1:5" x14ac:dyDescent="0.25">
      <c r="A150" s="25" t="s">
        <v>72</v>
      </c>
      <c r="B150" s="26" t="s">
        <v>73</v>
      </c>
      <c r="C150" s="27">
        <v>259994</v>
      </c>
      <c r="D150" s="27">
        <v>108492.6</v>
      </c>
      <c r="E150" s="28">
        <f t="shared" si="5"/>
        <v>0.41728886051216568</v>
      </c>
    </row>
    <row r="151" spans="1:5" x14ac:dyDescent="0.25">
      <c r="A151" s="31" t="s">
        <v>173</v>
      </c>
      <c r="B151" s="33" t="s">
        <v>174</v>
      </c>
      <c r="C151" s="32">
        <v>200</v>
      </c>
      <c r="D151" s="32">
        <v>96</v>
      </c>
      <c r="E151" s="4">
        <f t="shared" si="5"/>
        <v>0.48</v>
      </c>
    </row>
    <row r="152" spans="1:5" x14ac:dyDescent="0.25">
      <c r="A152" s="31" t="s">
        <v>169</v>
      </c>
      <c r="B152" s="33" t="s">
        <v>170</v>
      </c>
      <c r="C152" s="32">
        <v>227464</v>
      </c>
      <c r="D152" s="32">
        <v>99286.51</v>
      </c>
      <c r="E152" s="4">
        <f t="shared" si="5"/>
        <v>0.43649329124608727</v>
      </c>
    </row>
    <row r="153" spans="1:5" x14ac:dyDescent="0.25">
      <c r="A153" s="31" t="s">
        <v>171</v>
      </c>
      <c r="B153" s="33" t="s">
        <v>172</v>
      </c>
      <c r="C153" s="32">
        <v>32330</v>
      </c>
      <c r="D153" s="32">
        <v>9110.09</v>
      </c>
      <c r="E153" s="4">
        <f t="shared" si="5"/>
        <v>0.2817844107639963</v>
      </c>
    </row>
    <row r="154" spans="1:5" x14ac:dyDescent="0.25">
      <c r="A154" s="25" t="s">
        <v>74</v>
      </c>
      <c r="B154" s="26" t="s">
        <v>75</v>
      </c>
      <c r="C154" s="27">
        <v>117320</v>
      </c>
      <c r="D154" s="27">
        <v>56165.72</v>
      </c>
      <c r="E154" s="28">
        <f t="shared" si="5"/>
        <v>0.47873951585407432</v>
      </c>
    </row>
    <row r="155" spans="1:5" x14ac:dyDescent="0.25">
      <c r="A155" s="31" t="s">
        <v>169</v>
      </c>
      <c r="B155" s="33" t="s">
        <v>170</v>
      </c>
      <c r="C155" s="32">
        <v>48165</v>
      </c>
      <c r="D155" s="32">
        <v>26295.11</v>
      </c>
      <c r="E155" s="4">
        <f t="shared" si="5"/>
        <v>0.54593812934703623</v>
      </c>
    </row>
    <row r="156" spans="1:5" x14ac:dyDescent="0.25">
      <c r="A156" s="31" t="s">
        <v>171</v>
      </c>
      <c r="B156" s="33" t="s">
        <v>172</v>
      </c>
      <c r="C156" s="32">
        <v>69155</v>
      </c>
      <c r="D156" s="32">
        <v>29870.61</v>
      </c>
      <c r="E156" s="4">
        <f t="shared" si="5"/>
        <v>0.4319370978237293</v>
      </c>
    </row>
    <row r="157" spans="1:5" x14ac:dyDescent="0.25">
      <c r="A157" s="25" t="s">
        <v>76</v>
      </c>
      <c r="B157" s="26" t="s">
        <v>77</v>
      </c>
      <c r="C157" s="27">
        <v>22000</v>
      </c>
      <c r="D157" s="27">
        <v>13516.55</v>
      </c>
      <c r="E157" s="28">
        <f t="shared" si="5"/>
        <v>0.61438863636363628</v>
      </c>
    </row>
    <row r="158" spans="1:5" x14ac:dyDescent="0.25">
      <c r="A158" s="31" t="s">
        <v>171</v>
      </c>
      <c r="B158" s="33" t="s">
        <v>172</v>
      </c>
      <c r="C158" s="32">
        <v>22000</v>
      </c>
      <c r="D158" s="32">
        <v>13516.55</v>
      </c>
      <c r="E158" s="4">
        <f t="shared" si="5"/>
        <v>0.61438863636363628</v>
      </c>
    </row>
    <row r="159" spans="1:5" x14ac:dyDescent="0.25">
      <c r="A159" s="25" t="s">
        <v>78</v>
      </c>
      <c r="B159" s="26" t="s">
        <v>79</v>
      </c>
      <c r="C159" s="27">
        <v>42687</v>
      </c>
      <c r="D159" s="27">
        <v>20016.849999999999</v>
      </c>
      <c r="E159" s="28">
        <f t="shared" si="5"/>
        <v>0.46892145149577152</v>
      </c>
    </row>
    <row r="160" spans="1:5" x14ac:dyDescent="0.25">
      <c r="A160" s="31" t="s">
        <v>169</v>
      </c>
      <c r="B160" s="33" t="s">
        <v>170</v>
      </c>
      <c r="C160" s="32">
        <v>17662</v>
      </c>
      <c r="D160" s="32">
        <v>8830.7999999999993</v>
      </c>
      <c r="E160" s="4">
        <f t="shared" si="5"/>
        <v>0.49998867625410481</v>
      </c>
    </row>
    <row r="161" spans="1:5" x14ac:dyDescent="0.25">
      <c r="A161" s="31" t="s">
        <v>171</v>
      </c>
      <c r="B161" s="33" t="s">
        <v>172</v>
      </c>
      <c r="C161" s="32">
        <v>25025</v>
      </c>
      <c r="D161" s="32">
        <v>11146.05</v>
      </c>
      <c r="E161" s="4">
        <f t="shared" si="5"/>
        <v>0.44539660339660336</v>
      </c>
    </row>
    <row r="162" spans="1:5" x14ac:dyDescent="0.25">
      <c r="A162" s="31" t="s">
        <v>118</v>
      </c>
      <c r="B162" s="33" t="s">
        <v>119</v>
      </c>
      <c r="C162" s="32">
        <v>0</v>
      </c>
      <c r="D162" s="32">
        <v>40</v>
      </c>
      <c r="E162" s="4"/>
    </row>
    <row r="163" spans="1:5" x14ac:dyDescent="0.25">
      <c r="A163" s="25" t="s">
        <v>144</v>
      </c>
      <c r="B163" s="26" t="s">
        <v>145</v>
      </c>
      <c r="C163" s="27">
        <v>68000</v>
      </c>
      <c r="D163" s="27">
        <v>41573.839999999997</v>
      </c>
      <c r="E163" s="28">
        <f t="shared" si="5"/>
        <v>0.61137999999999992</v>
      </c>
    </row>
    <row r="164" spans="1:5" x14ac:dyDescent="0.25">
      <c r="A164" s="31" t="s">
        <v>171</v>
      </c>
      <c r="B164" s="33" t="s">
        <v>172</v>
      </c>
      <c r="C164" s="32">
        <v>68000</v>
      </c>
      <c r="D164" s="32">
        <v>41573.839999999997</v>
      </c>
      <c r="E164" s="4">
        <f t="shared" si="5"/>
        <v>0.61137999999999992</v>
      </c>
    </row>
    <row r="165" spans="1:5" x14ac:dyDescent="0.25">
      <c r="A165" s="25" t="s">
        <v>80</v>
      </c>
      <c r="B165" s="26" t="s">
        <v>81</v>
      </c>
      <c r="C165" s="27">
        <v>8800</v>
      </c>
      <c r="D165" s="27">
        <v>4400.68</v>
      </c>
      <c r="E165" s="28">
        <f t="shared" si="5"/>
        <v>0.50007727272727276</v>
      </c>
    </row>
    <row r="166" spans="1:5" x14ac:dyDescent="0.25">
      <c r="A166" s="31" t="s">
        <v>171</v>
      </c>
      <c r="B166" s="33" t="s">
        <v>172</v>
      </c>
      <c r="C166" s="32">
        <v>8800</v>
      </c>
      <c r="D166" s="32">
        <v>4400.68</v>
      </c>
      <c r="E166" s="4">
        <f t="shared" si="5"/>
        <v>0.50007727272727276</v>
      </c>
    </row>
    <row r="167" spans="1:5" x14ac:dyDescent="0.25">
      <c r="A167" s="25" t="s">
        <v>82</v>
      </c>
      <c r="B167" s="26" t="s">
        <v>83</v>
      </c>
      <c r="C167" s="27">
        <v>17000</v>
      </c>
      <c r="D167" s="27">
        <v>5257.62</v>
      </c>
      <c r="E167" s="28">
        <f t="shared" si="5"/>
        <v>0.30927176470588236</v>
      </c>
    </row>
    <row r="168" spans="1:5" x14ac:dyDescent="0.25">
      <c r="A168" s="31" t="s">
        <v>171</v>
      </c>
      <c r="B168" s="33" t="s">
        <v>172</v>
      </c>
      <c r="C168" s="32">
        <v>17000</v>
      </c>
      <c r="D168" s="32">
        <v>5257.62</v>
      </c>
      <c r="E168" s="4">
        <f t="shared" si="5"/>
        <v>0.30927176470588236</v>
      </c>
    </row>
    <row r="169" spans="1:5" x14ac:dyDescent="0.25">
      <c r="A169" s="25" t="s">
        <v>84</v>
      </c>
      <c r="B169" s="26" t="s">
        <v>85</v>
      </c>
      <c r="C169" s="27">
        <v>9975</v>
      </c>
      <c r="D169" s="27">
        <v>8004.65</v>
      </c>
      <c r="E169" s="28">
        <f t="shared" si="5"/>
        <v>0.80247117794486211</v>
      </c>
    </row>
    <row r="170" spans="1:5" x14ac:dyDescent="0.25">
      <c r="A170" s="31" t="s">
        <v>171</v>
      </c>
      <c r="B170" s="33" t="s">
        <v>172</v>
      </c>
      <c r="C170" s="32">
        <v>9975</v>
      </c>
      <c r="D170" s="32">
        <v>8004.65</v>
      </c>
      <c r="E170" s="4">
        <f t="shared" si="5"/>
        <v>0.80247117794486211</v>
      </c>
    </row>
    <row r="171" spans="1:5" x14ac:dyDescent="0.25">
      <c r="A171" s="25" t="s">
        <v>86</v>
      </c>
      <c r="B171" s="26" t="s">
        <v>87</v>
      </c>
      <c r="C171" s="27">
        <v>10925</v>
      </c>
      <c r="D171" s="27">
        <v>7495.35</v>
      </c>
      <c r="E171" s="28">
        <f t="shared" si="5"/>
        <v>0.68607322654462244</v>
      </c>
    </row>
    <row r="172" spans="1:5" x14ac:dyDescent="0.25">
      <c r="A172" s="31" t="s">
        <v>171</v>
      </c>
      <c r="B172" s="33" t="s">
        <v>172</v>
      </c>
      <c r="C172" s="32">
        <v>10925</v>
      </c>
      <c r="D172" s="32">
        <v>7495.35</v>
      </c>
      <c r="E172" s="4">
        <f t="shared" si="5"/>
        <v>0.68607322654462244</v>
      </c>
    </row>
    <row r="173" spans="1:5" x14ac:dyDescent="0.25">
      <c r="A173" s="25" t="s">
        <v>88</v>
      </c>
      <c r="B173" s="26" t="s">
        <v>89</v>
      </c>
      <c r="C173" s="27">
        <v>44100</v>
      </c>
      <c r="D173" s="27">
        <v>24595.13</v>
      </c>
      <c r="E173" s="28">
        <f t="shared" si="5"/>
        <v>0.55771269841269844</v>
      </c>
    </row>
    <row r="174" spans="1:5" x14ac:dyDescent="0.25">
      <c r="A174" s="31" t="s">
        <v>171</v>
      </c>
      <c r="B174" s="33" t="s">
        <v>172</v>
      </c>
      <c r="C174" s="32">
        <v>44100</v>
      </c>
      <c r="D174" s="32">
        <v>24595.13</v>
      </c>
      <c r="E174" s="4">
        <f t="shared" si="5"/>
        <v>0.55771269841269844</v>
      </c>
    </row>
    <row r="175" spans="1:5" x14ac:dyDescent="0.25">
      <c r="A175" s="25" t="s">
        <v>90</v>
      </c>
      <c r="B175" s="26" t="s">
        <v>91</v>
      </c>
      <c r="C175" s="27">
        <v>59170</v>
      </c>
      <c r="D175" s="27">
        <v>33437.82</v>
      </c>
      <c r="E175" s="28">
        <f t="shared" si="5"/>
        <v>0.56511441608923441</v>
      </c>
    </row>
    <row r="176" spans="1:5" x14ac:dyDescent="0.25">
      <c r="A176" s="31" t="s">
        <v>171</v>
      </c>
      <c r="B176" s="33" t="s">
        <v>172</v>
      </c>
      <c r="C176" s="32">
        <v>59170</v>
      </c>
      <c r="D176" s="32">
        <v>33437.82</v>
      </c>
      <c r="E176" s="4">
        <f t="shared" si="5"/>
        <v>0.56511441608923441</v>
      </c>
    </row>
    <row r="177" spans="1:5" x14ac:dyDescent="0.25">
      <c r="A177" s="25" t="s">
        <v>92</v>
      </c>
      <c r="B177" s="26" t="s">
        <v>93</v>
      </c>
      <c r="C177" s="27">
        <v>26390</v>
      </c>
      <c r="D177" s="27">
        <v>18778.939999999999</v>
      </c>
      <c r="E177" s="28">
        <f t="shared" si="5"/>
        <v>0.71159302766199317</v>
      </c>
    </row>
    <row r="178" spans="1:5" x14ac:dyDescent="0.25">
      <c r="A178" s="31" t="s">
        <v>169</v>
      </c>
      <c r="B178" s="33" t="s">
        <v>170</v>
      </c>
      <c r="C178" s="32">
        <v>24940</v>
      </c>
      <c r="D178" s="32">
        <v>18273.900000000001</v>
      </c>
      <c r="E178" s="4">
        <f t="shared" si="5"/>
        <v>0.73271451483560546</v>
      </c>
    </row>
    <row r="179" spans="1:5" ht="17.25" customHeight="1" x14ac:dyDescent="0.25">
      <c r="A179" s="31" t="s">
        <v>171</v>
      </c>
      <c r="B179" s="33" t="s">
        <v>172</v>
      </c>
      <c r="C179" s="32">
        <v>1450</v>
      </c>
      <c r="D179" s="32">
        <v>505.04</v>
      </c>
      <c r="E179" s="4">
        <f t="shared" si="5"/>
        <v>0.34830344827586207</v>
      </c>
    </row>
    <row r="180" spans="1:5" ht="15" customHeight="1" x14ac:dyDescent="0.25">
      <c r="A180" s="25" t="s">
        <v>94</v>
      </c>
      <c r="B180" s="26" t="s">
        <v>95</v>
      </c>
      <c r="C180" s="27">
        <v>146639.79999999999</v>
      </c>
      <c r="D180" s="27">
        <v>24743.119999999999</v>
      </c>
      <c r="E180" s="28">
        <f t="shared" si="5"/>
        <v>0.16873399990998353</v>
      </c>
    </row>
    <row r="181" spans="1:5" x14ac:dyDescent="0.25">
      <c r="A181" s="31" t="s">
        <v>175</v>
      </c>
      <c r="B181" s="33" t="s">
        <v>176</v>
      </c>
      <c r="C181" s="32">
        <v>3000</v>
      </c>
      <c r="D181" s="32">
        <v>1850</v>
      </c>
      <c r="E181" s="4">
        <f t="shared" si="5"/>
        <v>0.6166666666666667</v>
      </c>
    </row>
    <row r="182" spans="1:5" x14ac:dyDescent="0.25">
      <c r="A182" s="31" t="s">
        <v>169</v>
      </c>
      <c r="B182" s="33" t="s">
        <v>170</v>
      </c>
      <c r="C182" s="32">
        <v>82586</v>
      </c>
      <c r="D182" s="32">
        <v>8722.7800000000007</v>
      </c>
      <c r="E182" s="4">
        <f t="shared" ref="E182:E214" si="6">D182/C182</f>
        <v>0.10562056522897344</v>
      </c>
    </row>
    <row r="183" spans="1:5" x14ac:dyDescent="0.25">
      <c r="A183" s="31" t="s">
        <v>171</v>
      </c>
      <c r="B183" s="33" t="s">
        <v>172</v>
      </c>
      <c r="C183" s="32">
        <v>61053.8</v>
      </c>
      <c r="D183" s="32">
        <v>14170.34</v>
      </c>
      <c r="E183" s="4">
        <f t="shared" si="6"/>
        <v>0.23209595471534941</v>
      </c>
    </row>
    <row r="184" spans="1:5" x14ac:dyDescent="0.25">
      <c r="A184" s="25" t="s">
        <v>96</v>
      </c>
      <c r="B184" s="26" t="s">
        <v>97</v>
      </c>
      <c r="C184" s="27">
        <v>185254</v>
      </c>
      <c r="D184" s="27">
        <v>90052.27</v>
      </c>
      <c r="E184" s="28">
        <f t="shared" si="6"/>
        <v>0.48610162263702811</v>
      </c>
    </row>
    <row r="185" spans="1:5" x14ac:dyDescent="0.25">
      <c r="A185" s="31" t="s">
        <v>169</v>
      </c>
      <c r="B185" s="33" t="s">
        <v>170</v>
      </c>
      <c r="C185" s="32">
        <v>125587</v>
      </c>
      <c r="D185" s="32">
        <v>62953.62</v>
      </c>
      <c r="E185" s="4">
        <f t="shared" si="6"/>
        <v>0.50127497272806898</v>
      </c>
    </row>
    <row r="186" spans="1:5" x14ac:dyDescent="0.25">
      <c r="A186" s="31" t="s">
        <v>171</v>
      </c>
      <c r="B186" s="33" t="s">
        <v>172</v>
      </c>
      <c r="C186" s="32">
        <v>59667</v>
      </c>
      <c r="D186" s="32">
        <v>27098.65</v>
      </c>
      <c r="E186" s="4">
        <f t="shared" si="6"/>
        <v>0.45416478120233966</v>
      </c>
    </row>
    <row r="187" spans="1:5" ht="31.5" x14ac:dyDescent="0.25">
      <c r="A187" s="25" t="s">
        <v>98</v>
      </c>
      <c r="B187" s="26" t="s">
        <v>99</v>
      </c>
      <c r="C187" s="27">
        <v>370015</v>
      </c>
      <c r="D187" s="27">
        <v>168953.72</v>
      </c>
      <c r="E187" s="28">
        <f t="shared" si="6"/>
        <v>0.45661316433117577</v>
      </c>
    </row>
    <row r="188" spans="1:5" x14ac:dyDescent="0.25">
      <c r="A188" s="31" t="s">
        <v>169</v>
      </c>
      <c r="B188" s="33" t="s">
        <v>170</v>
      </c>
      <c r="C188" s="32">
        <v>289910</v>
      </c>
      <c r="D188" s="32">
        <v>131999.41</v>
      </c>
      <c r="E188" s="4">
        <f t="shared" si="6"/>
        <v>0.45531168293608365</v>
      </c>
    </row>
    <row r="189" spans="1:5" x14ac:dyDescent="0.25">
      <c r="A189" s="31" t="s">
        <v>171</v>
      </c>
      <c r="B189" s="33" t="s">
        <v>172</v>
      </c>
      <c r="C189" s="32">
        <v>80105</v>
      </c>
      <c r="D189" s="32">
        <v>36954.31</v>
      </c>
      <c r="E189" s="4">
        <f t="shared" si="6"/>
        <v>0.46132338805318018</v>
      </c>
    </row>
    <row r="190" spans="1:5" x14ac:dyDescent="0.25">
      <c r="A190" s="25" t="s">
        <v>100</v>
      </c>
      <c r="B190" s="26" t="s">
        <v>101</v>
      </c>
      <c r="C190" s="27">
        <v>89907</v>
      </c>
      <c r="D190" s="27">
        <v>41682.46</v>
      </c>
      <c r="E190" s="28">
        <f t="shared" si="6"/>
        <v>0.46361751587751787</v>
      </c>
    </row>
    <row r="191" spans="1:5" x14ac:dyDescent="0.25">
      <c r="A191" s="31" t="s">
        <v>175</v>
      </c>
      <c r="B191" s="33" t="s">
        <v>176</v>
      </c>
      <c r="C191" s="32">
        <v>68800</v>
      </c>
      <c r="D191" s="32">
        <v>26020.13</v>
      </c>
      <c r="E191" s="4">
        <f t="shared" si="6"/>
        <v>0.37819956395348836</v>
      </c>
    </row>
    <row r="192" spans="1:5" x14ac:dyDescent="0.25">
      <c r="A192" s="31" t="s">
        <v>169</v>
      </c>
      <c r="B192" s="33" t="s">
        <v>170</v>
      </c>
      <c r="C192" s="32">
        <v>8459</v>
      </c>
      <c r="D192" s="32">
        <v>7321.36</v>
      </c>
      <c r="E192" s="4">
        <f t="shared" si="6"/>
        <v>0.86551128975056146</v>
      </c>
    </row>
    <row r="193" spans="1:5" x14ac:dyDescent="0.25">
      <c r="A193" s="31" t="s">
        <v>171</v>
      </c>
      <c r="B193" s="33" t="s">
        <v>172</v>
      </c>
      <c r="C193" s="32">
        <v>12648</v>
      </c>
      <c r="D193" s="32">
        <v>8340.9699999999993</v>
      </c>
      <c r="E193" s="4">
        <f t="shared" si="6"/>
        <v>0.65946948134092342</v>
      </c>
    </row>
    <row r="194" spans="1:5" x14ac:dyDescent="0.25">
      <c r="A194" s="25" t="s">
        <v>102</v>
      </c>
      <c r="B194" s="26" t="s">
        <v>103</v>
      </c>
      <c r="C194" s="27">
        <v>495535</v>
      </c>
      <c r="D194" s="27">
        <v>222814.74</v>
      </c>
      <c r="E194" s="28">
        <f t="shared" si="6"/>
        <v>0.44964480813666036</v>
      </c>
    </row>
    <row r="195" spans="1:5" x14ac:dyDescent="0.25">
      <c r="A195" s="31" t="s">
        <v>169</v>
      </c>
      <c r="B195" s="33" t="s">
        <v>170</v>
      </c>
      <c r="C195" s="32">
        <v>336485</v>
      </c>
      <c r="D195" s="32">
        <v>147644.96</v>
      </c>
      <c r="E195" s="4">
        <f t="shared" si="6"/>
        <v>0.4387861568866368</v>
      </c>
    </row>
    <row r="196" spans="1:5" x14ac:dyDescent="0.25">
      <c r="A196" s="31" t="s">
        <v>171</v>
      </c>
      <c r="B196" s="33" t="s">
        <v>172</v>
      </c>
      <c r="C196" s="32">
        <v>155550</v>
      </c>
      <c r="D196" s="32">
        <v>71987.88</v>
      </c>
      <c r="E196" s="4">
        <f t="shared" si="6"/>
        <v>0.46279575699132114</v>
      </c>
    </row>
    <row r="197" spans="1:5" x14ac:dyDescent="0.25">
      <c r="A197" s="31" t="s">
        <v>118</v>
      </c>
      <c r="B197" s="33" t="s">
        <v>119</v>
      </c>
      <c r="C197" s="32">
        <v>3500</v>
      </c>
      <c r="D197" s="32">
        <v>3181.9</v>
      </c>
      <c r="E197" s="4">
        <f t="shared" si="6"/>
        <v>0.90911428571428576</v>
      </c>
    </row>
    <row r="198" spans="1:5" x14ac:dyDescent="0.25">
      <c r="A198" s="25" t="s">
        <v>104</v>
      </c>
      <c r="B198" s="26" t="s">
        <v>105</v>
      </c>
      <c r="C198" s="27">
        <v>643639</v>
      </c>
      <c r="D198" s="27">
        <v>299617.25</v>
      </c>
      <c r="E198" s="28">
        <f t="shared" si="6"/>
        <v>0.46550512010614647</v>
      </c>
    </row>
    <row r="199" spans="1:5" x14ac:dyDescent="0.25">
      <c r="A199" s="31" t="s">
        <v>169</v>
      </c>
      <c r="B199" s="33" t="s">
        <v>170</v>
      </c>
      <c r="C199" s="32">
        <v>351327</v>
      </c>
      <c r="D199" s="32">
        <v>159733.28</v>
      </c>
      <c r="E199" s="4">
        <f t="shared" si="6"/>
        <v>0.45465700045826252</v>
      </c>
    </row>
    <row r="200" spans="1:5" x14ac:dyDescent="0.25">
      <c r="A200" s="31" t="s">
        <v>171</v>
      </c>
      <c r="B200" s="33" t="s">
        <v>172</v>
      </c>
      <c r="C200" s="32">
        <v>292312</v>
      </c>
      <c r="D200" s="32">
        <v>139883.97</v>
      </c>
      <c r="E200" s="4">
        <f t="shared" si="6"/>
        <v>0.47854337146610471</v>
      </c>
    </row>
    <row r="201" spans="1:5" x14ac:dyDescent="0.25">
      <c r="A201" s="25" t="s">
        <v>106</v>
      </c>
      <c r="B201" s="26" t="s">
        <v>107</v>
      </c>
      <c r="C201" s="27">
        <v>110000</v>
      </c>
      <c r="D201" s="27">
        <v>48023.09</v>
      </c>
      <c r="E201" s="28">
        <f t="shared" si="6"/>
        <v>0.43657354545454541</v>
      </c>
    </row>
    <row r="202" spans="1:5" x14ac:dyDescent="0.25">
      <c r="A202" s="31" t="s">
        <v>175</v>
      </c>
      <c r="B202" s="33" t="s">
        <v>176</v>
      </c>
      <c r="C202" s="32">
        <v>60000</v>
      </c>
      <c r="D202" s="32">
        <v>546.54</v>
      </c>
      <c r="E202" s="4">
        <f t="shared" si="6"/>
        <v>9.108999999999999E-3</v>
      </c>
    </row>
    <row r="203" spans="1:5" x14ac:dyDescent="0.25">
      <c r="A203" s="31" t="s">
        <v>171</v>
      </c>
      <c r="B203" s="33" t="s">
        <v>172</v>
      </c>
      <c r="C203" s="32">
        <v>50000</v>
      </c>
      <c r="D203" s="32">
        <v>47476.55</v>
      </c>
      <c r="E203" s="4">
        <f t="shared" si="6"/>
        <v>0.94953100000000001</v>
      </c>
    </row>
    <row r="204" spans="1:5" ht="31.5" x14ac:dyDescent="0.25">
      <c r="A204" s="25" t="s">
        <v>108</v>
      </c>
      <c r="B204" s="26" t="s">
        <v>188</v>
      </c>
      <c r="C204" s="27">
        <v>134720</v>
      </c>
      <c r="D204" s="27">
        <v>78381.320000000007</v>
      </c>
      <c r="E204" s="28">
        <f t="shared" si="6"/>
        <v>0.58180908551068888</v>
      </c>
    </row>
    <row r="205" spans="1:5" x14ac:dyDescent="0.25">
      <c r="A205" s="31" t="s">
        <v>175</v>
      </c>
      <c r="B205" s="33" t="s">
        <v>176</v>
      </c>
      <c r="C205" s="32">
        <v>58163</v>
      </c>
      <c r="D205" s="32">
        <v>24473</v>
      </c>
      <c r="E205" s="4">
        <f t="shared" si="6"/>
        <v>0.4207657789316232</v>
      </c>
    </row>
    <row r="206" spans="1:5" x14ac:dyDescent="0.25">
      <c r="A206" s="31" t="s">
        <v>169</v>
      </c>
      <c r="B206" s="33" t="s">
        <v>170</v>
      </c>
      <c r="C206" s="32">
        <v>13380</v>
      </c>
      <c r="D206" s="32">
        <v>10865.32</v>
      </c>
      <c r="E206" s="4">
        <f t="shared" si="6"/>
        <v>0.81205680119581458</v>
      </c>
    </row>
    <row r="207" spans="1:5" x14ac:dyDescent="0.25">
      <c r="A207" s="31" t="s">
        <v>171</v>
      </c>
      <c r="B207" s="33" t="s">
        <v>172</v>
      </c>
      <c r="C207" s="32">
        <v>63177</v>
      </c>
      <c r="D207" s="32">
        <v>43043</v>
      </c>
      <c r="E207" s="4">
        <f t="shared" si="6"/>
        <v>0.68130807097519663</v>
      </c>
    </row>
    <row r="208" spans="1:5" ht="31.5" x14ac:dyDescent="0.25">
      <c r="A208" s="25" t="s">
        <v>109</v>
      </c>
      <c r="B208" s="26" t="s">
        <v>110</v>
      </c>
      <c r="C208" s="27">
        <v>495989</v>
      </c>
      <c r="D208" s="27">
        <v>246628.86</v>
      </c>
      <c r="E208" s="28">
        <f t="shared" si="6"/>
        <v>0.49724663248580109</v>
      </c>
    </row>
    <row r="209" spans="1:5" x14ac:dyDescent="0.25">
      <c r="A209" s="31" t="s">
        <v>175</v>
      </c>
      <c r="B209" s="33" t="s">
        <v>176</v>
      </c>
      <c r="C209" s="32">
        <v>290789</v>
      </c>
      <c r="D209" s="32">
        <v>201481.98</v>
      </c>
      <c r="E209" s="4">
        <f t="shared" si="6"/>
        <v>0.69288033591366938</v>
      </c>
    </row>
    <row r="210" spans="1:5" x14ac:dyDescent="0.25">
      <c r="A210" s="31" t="s">
        <v>169</v>
      </c>
      <c r="B210" s="33" t="s">
        <v>170</v>
      </c>
      <c r="C210" s="32">
        <v>0</v>
      </c>
      <c r="D210" s="32">
        <v>7753.71</v>
      </c>
      <c r="E210" s="4"/>
    </row>
    <row r="211" spans="1:5" x14ac:dyDescent="0.25">
      <c r="A211" s="31" t="s">
        <v>171</v>
      </c>
      <c r="B211" s="33" t="s">
        <v>172</v>
      </c>
      <c r="C211" s="32">
        <v>205200</v>
      </c>
      <c r="D211" s="32">
        <v>37393.17</v>
      </c>
      <c r="E211" s="4">
        <f t="shared" si="6"/>
        <v>0.18222792397660817</v>
      </c>
    </row>
    <row r="212" spans="1:5" x14ac:dyDescent="0.25">
      <c r="A212" s="25" t="s">
        <v>111</v>
      </c>
      <c r="B212" s="26" t="s">
        <v>112</v>
      </c>
      <c r="C212" s="27">
        <v>91305</v>
      </c>
      <c r="D212" s="27">
        <v>51654.86</v>
      </c>
      <c r="E212" s="28">
        <f t="shared" si="6"/>
        <v>0.5657396637643064</v>
      </c>
    </row>
    <row r="213" spans="1:5" x14ac:dyDescent="0.25">
      <c r="A213" s="31" t="s">
        <v>175</v>
      </c>
      <c r="B213" s="33" t="s">
        <v>176</v>
      </c>
      <c r="C213" s="32">
        <v>72754</v>
      </c>
      <c r="D213" s="32">
        <v>51491.9</v>
      </c>
      <c r="E213" s="4">
        <f t="shared" si="6"/>
        <v>0.70775352557934956</v>
      </c>
    </row>
    <row r="214" spans="1:5" x14ac:dyDescent="0.25">
      <c r="A214" s="31" t="s">
        <v>171</v>
      </c>
      <c r="B214" s="33" t="s">
        <v>172</v>
      </c>
      <c r="C214" s="32">
        <v>18551</v>
      </c>
      <c r="D214" s="32">
        <v>162.96</v>
      </c>
      <c r="E214" s="4">
        <f t="shared" si="6"/>
        <v>8.7844321060859265E-3</v>
      </c>
    </row>
    <row r="215" spans="1:5" x14ac:dyDescent="0.25">
      <c r="A215" s="25" t="s">
        <v>179</v>
      </c>
      <c r="B215" s="26" t="s">
        <v>180</v>
      </c>
      <c r="C215" s="27">
        <v>0</v>
      </c>
      <c r="D215" s="27">
        <v>5346.85</v>
      </c>
      <c r="E215" s="34"/>
    </row>
    <row r="216" spans="1:5" x14ac:dyDescent="0.25">
      <c r="A216" s="31" t="s">
        <v>175</v>
      </c>
      <c r="B216" s="33" t="s">
        <v>176</v>
      </c>
      <c r="C216" s="32">
        <v>0</v>
      </c>
      <c r="D216" s="32">
        <v>1350</v>
      </c>
      <c r="E216" s="23"/>
    </row>
    <row r="217" spans="1:5" x14ac:dyDescent="0.25">
      <c r="A217" s="31" t="s">
        <v>171</v>
      </c>
      <c r="B217" s="33" t="s">
        <v>172</v>
      </c>
      <c r="C217" s="32">
        <v>0</v>
      </c>
      <c r="D217" s="32">
        <v>3996.85</v>
      </c>
      <c r="E217" s="23"/>
    </row>
    <row r="218" spans="1:5" ht="31.5" x14ac:dyDescent="0.25">
      <c r="A218" s="25" t="s">
        <v>146</v>
      </c>
      <c r="B218" s="26" t="s">
        <v>147</v>
      </c>
      <c r="C218" s="27">
        <v>23056</v>
      </c>
      <c r="D218" s="27">
        <v>3961.63</v>
      </c>
      <c r="E218" s="28">
        <f t="shared" ref="E218:E231" si="7">D218/C218</f>
        <v>0.17182642262317835</v>
      </c>
    </row>
    <row r="219" spans="1:5" x14ac:dyDescent="0.25">
      <c r="A219" s="31" t="s">
        <v>169</v>
      </c>
      <c r="B219" s="33" t="s">
        <v>170</v>
      </c>
      <c r="C219" s="32">
        <v>16056</v>
      </c>
      <c r="D219" s="32">
        <v>1725.13</v>
      </c>
      <c r="E219" s="4">
        <f t="shared" si="7"/>
        <v>0.10744456900847037</v>
      </c>
    </row>
    <row r="220" spans="1:5" x14ac:dyDescent="0.25">
      <c r="A220" s="31" t="s">
        <v>171</v>
      </c>
      <c r="B220" s="33" t="s">
        <v>172</v>
      </c>
      <c r="C220" s="32">
        <v>7000</v>
      </c>
      <c r="D220" s="32">
        <v>2236.5</v>
      </c>
      <c r="E220" s="4">
        <f t="shared" si="7"/>
        <v>0.31950000000000001</v>
      </c>
    </row>
    <row r="221" spans="1:5" x14ac:dyDescent="0.25">
      <c r="A221" s="35" t="s">
        <v>0</v>
      </c>
      <c r="B221" s="35" t="s">
        <v>148</v>
      </c>
      <c r="C221" s="36">
        <f>C222+C224+C226+C228+C230</f>
        <v>847500</v>
      </c>
      <c r="D221" s="36">
        <f>D222+D224+D226+D228+D230</f>
        <v>40829.94</v>
      </c>
      <c r="E221" s="2">
        <f t="shared" si="7"/>
        <v>4.8176920353982307E-2</v>
      </c>
    </row>
    <row r="222" spans="1:5" x14ac:dyDescent="0.25">
      <c r="A222" s="25" t="s">
        <v>2</v>
      </c>
      <c r="B222" s="25" t="s">
        <v>3</v>
      </c>
      <c r="C222" s="27">
        <v>100000</v>
      </c>
      <c r="D222" s="27">
        <v>22322.75</v>
      </c>
      <c r="E222" s="28">
        <f t="shared" si="7"/>
        <v>0.2232275</v>
      </c>
    </row>
    <row r="223" spans="1:5" x14ac:dyDescent="0.25">
      <c r="A223" s="18" t="s">
        <v>166</v>
      </c>
      <c r="B223" s="18" t="s">
        <v>167</v>
      </c>
      <c r="C223" s="12">
        <v>100000</v>
      </c>
      <c r="D223" s="12">
        <v>22322.75</v>
      </c>
      <c r="E223" s="4">
        <f t="shared" si="7"/>
        <v>0.2232275</v>
      </c>
    </row>
    <row r="224" spans="1:5" x14ac:dyDescent="0.25">
      <c r="A224" s="25" t="s">
        <v>149</v>
      </c>
      <c r="B224" s="25" t="s">
        <v>150</v>
      </c>
      <c r="C224" s="27">
        <v>40000</v>
      </c>
      <c r="D224" s="27">
        <v>13507.19</v>
      </c>
      <c r="E224" s="28">
        <f t="shared" si="7"/>
        <v>0.33767975</v>
      </c>
    </row>
    <row r="225" spans="1:5" x14ac:dyDescent="0.25">
      <c r="A225" s="18" t="s">
        <v>161</v>
      </c>
      <c r="B225" s="18" t="s">
        <v>162</v>
      </c>
      <c r="C225" s="12">
        <v>40000</v>
      </c>
      <c r="D225" s="12">
        <v>13507.19</v>
      </c>
      <c r="E225" s="4">
        <f t="shared" si="7"/>
        <v>0.33767975</v>
      </c>
    </row>
    <row r="226" spans="1:5" x14ac:dyDescent="0.25">
      <c r="A226" s="25" t="s">
        <v>26</v>
      </c>
      <c r="B226" s="25" t="s">
        <v>27</v>
      </c>
      <c r="C226" s="27">
        <v>35000</v>
      </c>
      <c r="D226" s="27">
        <v>5000</v>
      </c>
      <c r="E226" s="28">
        <f t="shared" si="7"/>
        <v>0.14285714285714285</v>
      </c>
    </row>
    <row r="227" spans="1:5" x14ac:dyDescent="0.25">
      <c r="A227" s="18" t="s">
        <v>161</v>
      </c>
      <c r="B227" s="18" t="s">
        <v>162</v>
      </c>
      <c r="C227" s="12">
        <v>35000</v>
      </c>
      <c r="D227" s="12">
        <v>5000</v>
      </c>
      <c r="E227" s="4">
        <f t="shared" si="7"/>
        <v>0.14285714285714285</v>
      </c>
    </row>
    <row r="228" spans="1:5" x14ac:dyDescent="0.25">
      <c r="A228" s="25" t="s">
        <v>58</v>
      </c>
      <c r="B228" s="25" t="s">
        <v>59</v>
      </c>
      <c r="C228" s="27">
        <v>590000</v>
      </c>
      <c r="D228" s="27">
        <v>0</v>
      </c>
      <c r="E228" s="28">
        <f t="shared" si="7"/>
        <v>0</v>
      </c>
    </row>
    <row r="229" spans="1:5" x14ac:dyDescent="0.25">
      <c r="A229" s="18" t="s">
        <v>161</v>
      </c>
      <c r="B229" s="18" t="s">
        <v>162</v>
      </c>
      <c r="C229" s="12">
        <v>590000</v>
      </c>
      <c r="D229" s="12">
        <v>0</v>
      </c>
      <c r="E229" s="4">
        <f t="shared" si="7"/>
        <v>0</v>
      </c>
    </row>
    <row r="230" spans="1:5" x14ac:dyDescent="0.25">
      <c r="A230" s="25" t="s">
        <v>109</v>
      </c>
      <c r="B230" s="25" t="s">
        <v>110</v>
      </c>
      <c r="C230" s="27">
        <v>82500</v>
      </c>
      <c r="D230" s="27">
        <v>0</v>
      </c>
      <c r="E230" s="28">
        <f t="shared" si="7"/>
        <v>0</v>
      </c>
    </row>
    <row r="231" spans="1:5" x14ac:dyDescent="0.25">
      <c r="A231" s="18" t="s">
        <v>161</v>
      </c>
      <c r="B231" s="18" t="s">
        <v>162</v>
      </c>
      <c r="C231" s="12">
        <v>82500</v>
      </c>
      <c r="D231" s="12">
        <v>0</v>
      </c>
      <c r="E231" s="4">
        <f t="shared" si="7"/>
        <v>0</v>
      </c>
    </row>
    <row r="232" spans="1:5" x14ac:dyDescent="0.25">
      <c r="A232" s="21" t="s">
        <v>0</v>
      </c>
      <c r="B232" s="1" t="s">
        <v>151</v>
      </c>
      <c r="C232" s="3">
        <f>SUM(C233:C261)</f>
        <v>2458601</v>
      </c>
      <c r="D232" s="3">
        <f>SUM(D233:D261)</f>
        <v>278904.78999999998</v>
      </c>
      <c r="E232" s="22">
        <f>D232/C232</f>
        <v>0.11344044438280143</v>
      </c>
    </row>
    <row r="233" spans="1:5" x14ac:dyDescent="0.25">
      <c r="A233" s="18" t="s">
        <v>2</v>
      </c>
      <c r="B233" s="18" t="s">
        <v>3</v>
      </c>
      <c r="C233" s="12">
        <v>33000</v>
      </c>
      <c r="D233" s="12">
        <v>26.52</v>
      </c>
      <c r="E233" s="23">
        <f>D233/C233</f>
        <v>8.0363636363636358E-4</v>
      </c>
    </row>
    <row r="234" spans="1:5" x14ac:dyDescent="0.25">
      <c r="A234" s="18" t="s">
        <v>120</v>
      </c>
      <c r="B234" s="18" t="s">
        <v>121</v>
      </c>
      <c r="C234" s="12">
        <v>86697</v>
      </c>
      <c r="D234" s="12">
        <v>0</v>
      </c>
      <c r="E234" s="23">
        <f t="shared" ref="E234:E269" si="8">D234/C234</f>
        <v>0</v>
      </c>
    </row>
    <row r="235" spans="1:5" x14ac:dyDescent="0.25">
      <c r="A235" s="18" t="s">
        <v>152</v>
      </c>
      <c r="B235" s="18" t="s">
        <v>153</v>
      </c>
      <c r="C235" s="12">
        <v>57000</v>
      </c>
      <c r="D235" s="12">
        <v>25379.81</v>
      </c>
      <c r="E235" s="23">
        <f t="shared" si="8"/>
        <v>0.44525982456140351</v>
      </c>
    </row>
    <row r="236" spans="1:5" x14ac:dyDescent="0.25">
      <c r="A236" s="18" t="s">
        <v>6</v>
      </c>
      <c r="B236" s="18" t="s">
        <v>7</v>
      </c>
      <c r="C236" s="12">
        <v>170000</v>
      </c>
      <c r="D236" s="12">
        <v>0</v>
      </c>
      <c r="E236" s="23">
        <f t="shared" si="8"/>
        <v>0</v>
      </c>
    </row>
    <row r="237" spans="1:5" x14ac:dyDescent="0.25">
      <c r="A237" s="18" t="s">
        <v>122</v>
      </c>
      <c r="B237" s="18" t="s">
        <v>123</v>
      </c>
      <c r="C237" s="12">
        <v>50000</v>
      </c>
      <c r="D237" s="12">
        <v>0</v>
      </c>
      <c r="E237" s="23">
        <f t="shared" si="8"/>
        <v>0</v>
      </c>
    </row>
    <row r="238" spans="1:5" x14ac:dyDescent="0.25">
      <c r="A238" s="18" t="s">
        <v>10</v>
      </c>
      <c r="B238" s="18" t="s">
        <v>11</v>
      </c>
      <c r="C238" s="12">
        <v>10000</v>
      </c>
      <c r="D238" s="12">
        <v>0</v>
      </c>
      <c r="E238" s="23">
        <f t="shared" si="8"/>
        <v>0</v>
      </c>
    </row>
    <row r="239" spans="1:5" x14ac:dyDescent="0.25">
      <c r="A239" s="18" t="s">
        <v>149</v>
      </c>
      <c r="B239" s="18" t="s">
        <v>150</v>
      </c>
      <c r="C239" s="12">
        <v>91956</v>
      </c>
      <c r="D239" s="12">
        <v>27014.39</v>
      </c>
      <c r="E239" s="23">
        <f t="shared" si="8"/>
        <v>0.29377517508373568</v>
      </c>
    </row>
    <row r="240" spans="1:5" x14ac:dyDescent="0.25">
      <c r="A240" s="18" t="s">
        <v>14</v>
      </c>
      <c r="B240" s="18" t="s">
        <v>15</v>
      </c>
      <c r="C240" s="12">
        <v>20000</v>
      </c>
      <c r="D240" s="12">
        <v>0</v>
      </c>
      <c r="E240" s="23">
        <f t="shared" si="8"/>
        <v>0</v>
      </c>
    </row>
    <row r="241" spans="1:11" x14ac:dyDescent="0.25">
      <c r="A241" s="18" t="s">
        <v>16</v>
      </c>
      <c r="B241" s="18" t="s">
        <v>17</v>
      </c>
      <c r="C241" s="12">
        <v>22800</v>
      </c>
      <c r="D241" s="12">
        <v>7248</v>
      </c>
      <c r="E241" s="23">
        <f t="shared" si="8"/>
        <v>0.31789473684210529</v>
      </c>
    </row>
    <row r="242" spans="1:11" x14ac:dyDescent="0.25">
      <c r="A242" s="18" t="s">
        <v>18</v>
      </c>
      <c r="B242" s="18" t="s">
        <v>19</v>
      </c>
      <c r="C242" s="12">
        <v>16000</v>
      </c>
      <c r="D242" s="12">
        <v>13345.8</v>
      </c>
      <c r="E242" s="23">
        <f t="shared" si="8"/>
        <v>0.83411249999999992</v>
      </c>
    </row>
    <row r="243" spans="1:11" x14ac:dyDescent="0.25">
      <c r="A243" s="18" t="s">
        <v>26</v>
      </c>
      <c r="B243" s="18" t="s">
        <v>27</v>
      </c>
      <c r="C243" s="12">
        <v>278930</v>
      </c>
      <c r="D243" s="12">
        <f>18527.68+17588</f>
        <v>36115.68</v>
      </c>
      <c r="E243" s="23">
        <f t="shared" si="8"/>
        <v>0.12947936758326462</v>
      </c>
      <c r="F243" s="18"/>
      <c r="G243" s="18" t="s">
        <v>25</v>
      </c>
      <c r="H243" s="12">
        <v>0</v>
      </c>
      <c r="I243" s="12">
        <v>17588.259999999998</v>
      </c>
      <c r="J243" s="23"/>
      <c r="K243" s="5" t="s">
        <v>191</v>
      </c>
    </row>
    <row r="244" spans="1:11" x14ac:dyDescent="0.25">
      <c r="A244" s="18" t="s">
        <v>28</v>
      </c>
      <c r="B244" s="18" t="s">
        <v>29</v>
      </c>
      <c r="C244" s="12">
        <v>21500</v>
      </c>
      <c r="D244" s="12">
        <v>7482</v>
      </c>
      <c r="E244" s="23">
        <f t="shared" si="8"/>
        <v>0.34799999999999998</v>
      </c>
    </row>
    <row r="245" spans="1:11" x14ac:dyDescent="0.25">
      <c r="A245" s="18" t="s">
        <v>35</v>
      </c>
      <c r="B245" s="18" t="s">
        <v>36</v>
      </c>
      <c r="C245" s="12">
        <v>35000</v>
      </c>
      <c r="D245" s="12">
        <v>22000</v>
      </c>
      <c r="E245" s="23">
        <f t="shared" si="8"/>
        <v>0.62857142857142856</v>
      </c>
    </row>
    <row r="246" spans="1:11" x14ac:dyDescent="0.25">
      <c r="A246" s="18" t="s">
        <v>37</v>
      </c>
      <c r="B246" s="18" t="s">
        <v>38</v>
      </c>
      <c r="C246" s="12">
        <v>28617</v>
      </c>
      <c r="D246" s="12">
        <v>0</v>
      </c>
      <c r="E246" s="23">
        <f t="shared" si="8"/>
        <v>0</v>
      </c>
    </row>
    <row r="247" spans="1:11" x14ac:dyDescent="0.25">
      <c r="A247" s="18" t="s">
        <v>39</v>
      </c>
      <c r="B247" s="18" t="s">
        <v>40</v>
      </c>
      <c r="C247" s="12">
        <v>4429</v>
      </c>
      <c r="D247" s="12">
        <v>0</v>
      </c>
      <c r="E247" s="23">
        <f t="shared" si="8"/>
        <v>0</v>
      </c>
    </row>
    <row r="248" spans="1:11" x14ac:dyDescent="0.25">
      <c r="A248" s="18" t="s">
        <v>43</v>
      </c>
      <c r="B248" s="18" t="s">
        <v>44</v>
      </c>
      <c r="C248" s="12">
        <v>8400</v>
      </c>
      <c r="D248" s="12">
        <v>9662.08</v>
      </c>
      <c r="E248" s="23">
        <f t="shared" si="8"/>
        <v>1.150247619047619</v>
      </c>
    </row>
    <row r="249" spans="1:11" x14ac:dyDescent="0.25">
      <c r="A249" s="18" t="s">
        <v>49</v>
      </c>
      <c r="B249" s="18" t="s">
        <v>50</v>
      </c>
      <c r="C249" s="12">
        <v>59600</v>
      </c>
      <c r="D249" s="12">
        <v>49588.68</v>
      </c>
      <c r="E249" s="23">
        <f t="shared" si="8"/>
        <v>0.83202483221476509</v>
      </c>
    </row>
    <row r="250" spans="1:11" x14ac:dyDescent="0.25">
      <c r="A250" s="18" t="s">
        <v>51</v>
      </c>
      <c r="B250" s="18" t="s">
        <v>178</v>
      </c>
      <c r="C250" s="12">
        <v>7000</v>
      </c>
      <c r="D250" s="12">
        <v>1972.84</v>
      </c>
      <c r="E250" s="23">
        <f t="shared" si="8"/>
        <v>0.2818342857142857</v>
      </c>
    </row>
    <row r="251" spans="1:11" x14ac:dyDescent="0.25">
      <c r="A251" s="18" t="s">
        <v>52</v>
      </c>
      <c r="B251" s="18" t="s">
        <v>53</v>
      </c>
      <c r="C251" s="12">
        <v>17000</v>
      </c>
      <c r="D251" s="12">
        <v>10757.2</v>
      </c>
      <c r="E251" s="23">
        <f t="shared" si="8"/>
        <v>0.63277647058823538</v>
      </c>
    </row>
    <row r="252" spans="1:11" x14ac:dyDescent="0.25">
      <c r="A252" s="18" t="s">
        <v>58</v>
      </c>
      <c r="B252" s="18" t="s">
        <v>59</v>
      </c>
      <c r="C252" s="12">
        <v>1068000</v>
      </c>
      <c r="D252" s="12">
        <v>31739.93</v>
      </c>
      <c r="E252" s="23">
        <f t="shared" si="8"/>
        <v>2.9719035580524345E-2</v>
      </c>
    </row>
    <row r="253" spans="1:11" x14ac:dyDescent="0.25">
      <c r="A253" s="18" t="s">
        <v>60</v>
      </c>
      <c r="B253" s="18" t="s">
        <v>61</v>
      </c>
      <c r="C253" s="12">
        <v>22500</v>
      </c>
      <c r="D253" s="12">
        <v>0</v>
      </c>
      <c r="E253" s="23">
        <f t="shared" si="8"/>
        <v>0</v>
      </c>
    </row>
    <row r="254" spans="1:11" x14ac:dyDescent="0.25">
      <c r="A254" s="18" t="s">
        <v>62</v>
      </c>
      <c r="B254" s="18" t="s">
        <v>63</v>
      </c>
      <c r="C254" s="12">
        <v>7500</v>
      </c>
      <c r="D254" s="12">
        <v>0</v>
      </c>
      <c r="E254" s="23">
        <f t="shared" si="8"/>
        <v>0</v>
      </c>
    </row>
    <row r="255" spans="1:11" x14ac:dyDescent="0.25">
      <c r="A255" s="18" t="s">
        <v>64</v>
      </c>
      <c r="B255" s="18" t="s">
        <v>65</v>
      </c>
      <c r="C255" s="12">
        <v>17110</v>
      </c>
      <c r="D255" s="12">
        <v>0</v>
      </c>
      <c r="E255" s="23">
        <f t="shared" si="8"/>
        <v>0</v>
      </c>
    </row>
    <row r="256" spans="1:11" x14ac:dyDescent="0.25">
      <c r="A256" s="18" t="s">
        <v>66</v>
      </c>
      <c r="B256" s="18" t="s">
        <v>67</v>
      </c>
      <c r="C256" s="12">
        <v>53444</v>
      </c>
      <c r="D256" s="12">
        <v>0</v>
      </c>
      <c r="E256" s="23">
        <f t="shared" si="8"/>
        <v>0</v>
      </c>
    </row>
    <row r="257" spans="1:5" x14ac:dyDescent="0.25">
      <c r="A257" s="18" t="s">
        <v>74</v>
      </c>
      <c r="B257" s="18" t="s">
        <v>75</v>
      </c>
      <c r="C257" s="12">
        <v>29311</v>
      </c>
      <c r="D257" s="12">
        <v>0</v>
      </c>
      <c r="E257" s="23">
        <f t="shared" si="8"/>
        <v>0</v>
      </c>
    </row>
    <row r="258" spans="1:5" x14ac:dyDescent="0.25">
      <c r="A258" s="18" t="s">
        <v>96</v>
      </c>
      <c r="B258" s="18" t="s">
        <v>97</v>
      </c>
      <c r="C258" s="12">
        <v>7000</v>
      </c>
      <c r="D258" s="12">
        <v>0</v>
      </c>
      <c r="E258" s="23">
        <f t="shared" si="8"/>
        <v>0</v>
      </c>
    </row>
    <row r="259" spans="1:5" x14ac:dyDescent="0.25">
      <c r="A259" s="18" t="s">
        <v>98</v>
      </c>
      <c r="B259" s="18" t="s">
        <v>99</v>
      </c>
      <c r="C259" s="12">
        <v>15807</v>
      </c>
      <c r="D259" s="12">
        <v>15503.46</v>
      </c>
      <c r="E259" s="23">
        <f t="shared" si="8"/>
        <v>0.98079711520212554</v>
      </c>
    </row>
    <row r="260" spans="1:5" x14ac:dyDescent="0.25">
      <c r="A260" s="18" t="s">
        <v>104</v>
      </c>
      <c r="B260" s="18" t="s">
        <v>105</v>
      </c>
      <c r="C260" s="12">
        <v>30000</v>
      </c>
      <c r="D260" s="12">
        <v>0</v>
      </c>
      <c r="E260" s="23">
        <f t="shared" si="8"/>
        <v>0</v>
      </c>
    </row>
    <row r="261" spans="1:5" x14ac:dyDescent="0.25">
      <c r="A261" s="18" t="s">
        <v>109</v>
      </c>
      <c r="B261" s="18" t="s">
        <v>110</v>
      </c>
      <c r="C261" s="12">
        <v>190000</v>
      </c>
      <c r="D261" s="12">
        <v>21068.400000000001</v>
      </c>
      <c r="E261" s="23">
        <f t="shared" si="8"/>
        <v>0.11088631578947369</v>
      </c>
    </row>
    <row r="262" spans="1:5" x14ac:dyDescent="0.25">
      <c r="A262" s="21" t="s">
        <v>0</v>
      </c>
      <c r="B262" s="1" t="s">
        <v>154</v>
      </c>
      <c r="C262" s="3">
        <f>C263+C265+C268</f>
        <v>-272052</v>
      </c>
      <c r="D262" s="3">
        <f>D263+D265+D268</f>
        <v>-302825.89</v>
      </c>
      <c r="E262" s="23"/>
    </row>
    <row r="263" spans="1:5" x14ac:dyDescent="0.25">
      <c r="A263" s="12" t="s">
        <v>2</v>
      </c>
      <c r="B263" s="12" t="s">
        <v>3</v>
      </c>
      <c r="C263" s="12">
        <v>0</v>
      </c>
      <c r="D263" s="12">
        <v>-393.78</v>
      </c>
      <c r="E263" s="23"/>
    </row>
    <row r="264" spans="1:5" x14ac:dyDescent="0.25">
      <c r="A264" s="12" t="s">
        <v>181</v>
      </c>
      <c r="B264" s="12" t="s">
        <v>182</v>
      </c>
      <c r="C264" s="12">
        <v>0</v>
      </c>
      <c r="D264" s="12">
        <v>-393.78</v>
      </c>
      <c r="E264" s="23"/>
    </row>
    <row r="265" spans="1:5" x14ac:dyDescent="0.25">
      <c r="A265" s="12" t="s">
        <v>152</v>
      </c>
      <c r="B265" s="12" t="s">
        <v>153</v>
      </c>
      <c r="C265" s="12">
        <v>-268822</v>
      </c>
      <c r="D265" s="12">
        <v>-300739.28999999998</v>
      </c>
      <c r="E265" s="23">
        <f t="shared" si="8"/>
        <v>1.1187302006532203</v>
      </c>
    </row>
    <row r="266" spans="1:5" x14ac:dyDescent="0.25">
      <c r="A266" s="12" t="s">
        <v>181</v>
      </c>
      <c r="B266" s="12" t="s">
        <v>182</v>
      </c>
      <c r="C266" s="12">
        <v>-668822</v>
      </c>
      <c r="D266" s="12">
        <v>-300739.28999999998</v>
      </c>
      <c r="E266" s="23">
        <f t="shared" si="8"/>
        <v>0.44965519973924301</v>
      </c>
    </row>
    <row r="267" spans="1:5" x14ac:dyDescent="0.25">
      <c r="A267" s="12" t="s">
        <v>183</v>
      </c>
      <c r="B267" s="12" t="s">
        <v>184</v>
      </c>
      <c r="C267" s="12">
        <v>400000</v>
      </c>
      <c r="D267" s="12">
        <v>0</v>
      </c>
      <c r="E267" s="23">
        <f t="shared" si="8"/>
        <v>0</v>
      </c>
    </row>
    <row r="268" spans="1:5" x14ac:dyDescent="0.25">
      <c r="A268" s="12" t="s">
        <v>98</v>
      </c>
      <c r="B268" s="12" t="s">
        <v>99</v>
      </c>
      <c r="C268" s="12">
        <v>-3230</v>
      </c>
      <c r="D268" s="12">
        <v>-1692.82</v>
      </c>
      <c r="E268" s="23">
        <f t="shared" si="8"/>
        <v>0.5240928792569659</v>
      </c>
    </row>
    <row r="269" spans="1:5" x14ac:dyDescent="0.25">
      <c r="A269" s="12" t="s">
        <v>181</v>
      </c>
      <c r="B269" s="12" t="s">
        <v>182</v>
      </c>
      <c r="C269" s="12">
        <v>-3230</v>
      </c>
      <c r="D269" s="12">
        <v>-1692.82</v>
      </c>
      <c r="E269" s="23">
        <f t="shared" si="8"/>
        <v>0.5240928792569659</v>
      </c>
    </row>
    <row r="270" spans="1:5" x14ac:dyDescent="0.25">
      <c r="A270" s="21" t="s">
        <v>0</v>
      </c>
      <c r="B270" s="1" t="s">
        <v>185</v>
      </c>
      <c r="C270" s="3">
        <v>-1254407.8</v>
      </c>
      <c r="D270" s="3"/>
      <c r="E270" s="22"/>
    </row>
  </sheetData>
  <autoFilter ref="A2:H270" xr:uid="{00000000-0001-0000-0000-000000000000}"/>
  <mergeCells count="1">
    <mergeCell ref="A1:E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1 -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Julia Erm</cp:lastModifiedBy>
  <cp:revision>0</cp:revision>
  <dcterms:created xsi:type="dcterms:W3CDTF">2022-01-26T14:26:11Z</dcterms:created>
  <dcterms:modified xsi:type="dcterms:W3CDTF">2022-08-25T13:19:37Z</dcterms:modified>
</cp:coreProperties>
</file>